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24" i="1" l="1"/>
  <c r="K25" i="1"/>
  <c r="I25" i="1"/>
  <c r="G25" i="1"/>
  <c r="E25" i="1"/>
  <c r="K22" i="1"/>
  <c r="I22" i="1"/>
  <c r="G22" i="1"/>
  <c r="E22" i="1"/>
  <c r="K15" i="1"/>
  <c r="I15" i="1"/>
  <c r="G15" i="1"/>
  <c r="E15" i="1"/>
  <c r="E10" i="1"/>
  <c r="G10" i="1"/>
  <c r="I10" i="1"/>
  <c r="K10" i="1"/>
  <c r="L24" i="1" l="1"/>
  <c r="J24" i="1"/>
  <c r="H24" i="1"/>
  <c r="F24" i="1"/>
  <c r="D18" i="1"/>
  <c r="J18" i="1" s="1"/>
  <c r="D17" i="1"/>
  <c r="F17" i="1" s="1"/>
  <c r="D25" i="1"/>
  <c r="D8" i="1"/>
  <c r="J8" i="1" s="1"/>
  <c r="D9" i="1"/>
  <c r="H9" i="1" s="1"/>
  <c r="D7" i="1"/>
  <c r="F7" i="1" s="1"/>
  <c r="D13" i="1"/>
  <c r="J13" i="1" s="1"/>
  <c r="D14" i="1"/>
  <c r="L14" i="1" s="1"/>
  <c r="D12" i="1"/>
  <c r="H12" i="1" s="1"/>
  <c r="D19" i="1"/>
  <c r="J19" i="1" s="1"/>
  <c r="D20" i="1"/>
  <c r="L20" i="1" s="1"/>
  <c r="D21" i="1"/>
  <c r="H21" i="1" s="1"/>
  <c r="L17" i="1" l="1"/>
  <c r="J17" i="1"/>
  <c r="D22" i="1"/>
  <c r="H18" i="1"/>
  <c r="H17" i="1"/>
  <c r="J21" i="1"/>
  <c r="F19" i="1"/>
  <c r="L18" i="1"/>
  <c r="F18" i="1"/>
  <c r="L21" i="1"/>
  <c r="F21" i="1"/>
  <c r="H20" i="1"/>
  <c r="F20" i="1"/>
  <c r="J20" i="1"/>
  <c r="J14" i="1"/>
  <c r="H14" i="1"/>
  <c r="F14" i="1"/>
  <c r="H13" i="1"/>
  <c r="L13" i="1"/>
  <c r="F13" i="1"/>
  <c r="J12" i="1"/>
  <c r="L12" i="1"/>
  <c r="D15" i="1"/>
  <c r="F12" i="1"/>
  <c r="L9" i="1"/>
  <c r="F8" i="1"/>
  <c r="H7" i="1"/>
  <c r="F9" i="1"/>
  <c r="J9" i="1"/>
  <c r="D10" i="1"/>
  <c r="H8" i="1"/>
  <c r="L8" i="1"/>
  <c r="J7" i="1"/>
  <c r="L7" i="1"/>
  <c r="L19" i="1"/>
  <c r="H19" i="1"/>
</calcChain>
</file>

<file path=xl/sharedStrings.xml><?xml version="1.0" encoding="utf-8"?>
<sst xmlns="http://schemas.openxmlformats.org/spreadsheetml/2006/main" count="71" uniqueCount="42">
  <si>
    <t>№ п/п</t>
  </si>
  <si>
    <t>Поселение</t>
  </si>
  <si>
    <t>Наименование проекта</t>
  </si>
  <si>
    <t>руб.</t>
  </si>
  <si>
    <t xml:space="preserve">Юр.лица и ИП </t>
  </si>
  <si>
    <t xml:space="preserve">Полная стоимость </t>
  </si>
  <si>
    <t xml:space="preserve">Местный 
бюджет </t>
  </si>
  <si>
    <t xml:space="preserve">Физические
лица </t>
  </si>
  <si>
    <t xml:space="preserve">Областной 
бюджет </t>
  </si>
  <si>
    <t>%</t>
  </si>
  <si>
    <t>сп Чуровское</t>
  </si>
  <si>
    <t>сп Ершовское</t>
  </si>
  <si>
    <t>сп Нифантовское</t>
  </si>
  <si>
    <t>сп Сиземское</t>
  </si>
  <si>
    <t>*</t>
  </si>
  <si>
    <t>Итого за 2015 год</t>
  </si>
  <si>
    <t>2016 год</t>
  </si>
  <si>
    <t>Итого за 2016 год</t>
  </si>
  <si>
    <t>2017 год</t>
  </si>
  <si>
    <t>Итого за 2017 год</t>
  </si>
  <si>
    <t>2018 год</t>
  </si>
  <si>
    <t>Итого за 2018 год</t>
  </si>
  <si>
    <t>гп поселок Шексна</t>
  </si>
  <si>
    <t xml:space="preserve">Спортивная площадка в п. Шексна    </t>
  </si>
  <si>
    <t>Проектирование подводящего газопровода
протяжённостью 350 м к д. Льгово   с прохождением гос. экспертизы.</t>
  </si>
  <si>
    <t xml:space="preserve">Проектирование водопровода 
протяжённостью 600 м с прохождением гос. экспертизы к новостройкам п. Подгорный. </t>
  </si>
  <si>
    <t xml:space="preserve">Выполнение работ по асфальтированию центральной площади   с. Сизьма. </t>
  </si>
  <si>
    <t>сп Юроченское</t>
  </si>
  <si>
    <t>Игровая детская площадка в д. Нифантово</t>
  </si>
  <si>
    <t xml:space="preserve">Благоустройство памятника погибшим воинам в д.Юрочкино </t>
  </si>
  <si>
    <t xml:space="preserve">Обустройство сквера в п. Шексна      </t>
  </si>
  <si>
    <t>Обустройство зоны отдыха на берегу р.Угла в п. Шексна</t>
  </si>
  <si>
    <t>Приобретение детской игровой спортивной площадки</t>
  </si>
  <si>
    <t>Установка детской игровой и  спортивной площадки в д. Слизово сельского поселения Чуровское</t>
  </si>
  <si>
    <t>«Забота» (Установка детской игровой площадки)</t>
  </si>
  <si>
    <t>Благоустройство прибрежной зоны отдыха по улице Сапожникова поселка Шексна</t>
  </si>
  <si>
    <t>2015 год</t>
  </si>
  <si>
    <t>Реализован в 2016 году</t>
  </si>
  <si>
    <t xml:space="preserve">Перечень проектов, реализованных на территории Шекснинского муниципального района в 2018 году
 в рамках проекта "Народный бюджет" </t>
  </si>
  <si>
    <t>Фотоматералы</t>
  </si>
  <si>
    <t>до реализации проекта</t>
  </si>
  <si>
    <t>после реализации проекта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</si>
</sst>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2" xfId="0" applyBorder="1" applyAlignment="1">
      <alignment vertical="center"/>
    </xf>
    <xf numFmtId="0" fontId="5" fillId="0" borderId="0" xfId="0" applyFont="1"/>
    <xf numFmtId="43" fontId="5" fillId="0" borderId="0" xfId="1" applyFont="1"/>
    <xf numFmtId="164" fontId="5" fillId="0" borderId="0" xfId="0" applyNumberFormat="1" applyFont="1"/>
    <xf numFmtId="43" fontId="6" fillId="0" borderId="7" xfId="1" applyFont="1" applyBorder="1" applyAlignment="1">
      <alignment horizontal="center" vertical="center" wrapText="1"/>
    </xf>
    <xf numFmtId="43" fontId="6" fillId="0" borderId="1" xfId="1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43" fontId="6" fillId="0" borderId="1" xfId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43" fontId="6" fillId="0" borderId="12" xfId="1" applyFont="1" applyBorder="1" applyAlignment="1">
      <alignment horizontal="center" vertical="center" wrapText="1"/>
    </xf>
    <xf numFmtId="43" fontId="1" fillId="0" borderId="16" xfId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6" fillId="0" borderId="2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43" fontId="6" fillId="0" borderId="3" xfId="1" applyFont="1" applyBorder="1" applyAlignment="1">
      <alignment horizontal="center" vertical="center" wrapText="1"/>
    </xf>
    <xf numFmtId="43" fontId="5" fillId="0" borderId="1" xfId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43" fontId="5" fillId="0" borderId="0" xfId="1" applyFont="1" applyBorder="1" applyAlignment="1">
      <alignment vertical="center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23" xfId="0" applyFont="1" applyBorder="1" applyAlignment="1">
      <alignment vertical="center"/>
    </xf>
    <xf numFmtId="0" fontId="6" fillId="0" borderId="12" xfId="0" applyFont="1" applyBorder="1" applyAlignment="1">
      <alignment horizontal="center" vertical="center" wrapText="1"/>
    </xf>
    <xf numFmtId="0" fontId="0" fillId="0" borderId="25" xfId="0" applyBorder="1"/>
    <xf numFmtId="0" fontId="2" fillId="0" borderId="25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2" fillId="0" borderId="26" xfId="0" applyFont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23</xdr:row>
      <xdr:rowOff>76200</xdr:rowOff>
    </xdr:from>
    <xdr:to>
      <xdr:col>12</xdr:col>
      <xdr:colOff>4343400</xdr:colOff>
      <xdr:row>23</xdr:row>
      <xdr:rowOff>2616200</xdr:rowOff>
    </xdr:to>
    <xdr:pic>
      <xdr:nvPicPr>
        <xdr:cNvPr id="2" name="Рисунок 1" descr="Q:\Home\Соколова И.М\Народный бюджет\2018\Фото Сапожникова берег\Было\IMG_2404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34900" y="2286000"/>
          <a:ext cx="4343400" cy="25400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12</xdr:col>
      <xdr:colOff>4305300</xdr:colOff>
      <xdr:row>23</xdr:row>
      <xdr:rowOff>50799</xdr:rowOff>
    </xdr:from>
    <xdr:to>
      <xdr:col>14</xdr:col>
      <xdr:colOff>0</xdr:colOff>
      <xdr:row>23</xdr:row>
      <xdr:rowOff>2611916</xdr:rowOff>
    </xdr:to>
    <xdr:pic>
      <xdr:nvPicPr>
        <xdr:cNvPr id="8" name="Рисунок 7" descr="20180907_115610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6840200" y="2260599"/>
          <a:ext cx="4394200" cy="2561117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12</xdr:col>
      <xdr:colOff>4345487</xdr:colOff>
      <xdr:row>23</xdr:row>
      <xdr:rowOff>2489200</xdr:rowOff>
    </xdr:from>
    <xdr:to>
      <xdr:col>13</xdr:col>
      <xdr:colOff>4319821</xdr:colOff>
      <xdr:row>24</xdr:row>
      <xdr:rowOff>38100</xdr:rowOff>
    </xdr:to>
    <xdr:pic>
      <xdr:nvPicPr>
        <xdr:cNvPr id="9" name="Рисунок 8" descr="IMG_20180905_085438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6880387" y="4699000"/>
          <a:ext cx="4330434" cy="27559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12</xdr:col>
      <xdr:colOff>4234</xdr:colOff>
      <xdr:row>23</xdr:row>
      <xdr:rowOff>2527300</xdr:rowOff>
    </xdr:from>
    <xdr:to>
      <xdr:col>12</xdr:col>
      <xdr:colOff>4236003</xdr:colOff>
      <xdr:row>24</xdr:row>
      <xdr:rowOff>38100</xdr:rowOff>
    </xdr:to>
    <xdr:pic>
      <xdr:nvPicPr>
        <xdr:cNvPr id="11" name="Рисунок 10" descr="IMG_2410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539134" y="4737100"/>
          <a:ext cx="4231769" cy="27178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25"/>
  <sheetViews>
    <sheetView tabSelected="1" zoomScale="75" zoomScaleNormal="75" workbookViewId="0">
      <selection activeCell="J33" sqref="J33"/>
    </sheetView>
  </sheetViews>
  <sheetFormatPr defaultRowHeight="18.75" x14ac:dyDescent="0.3"/>
  <cols>
    <col min="1" max="1" width="4.85546875" style="4" customWidth="1"/>
    <col min="2" max="2" width="22.42578125" style="4" customWidth="1"/>
    <col min="3" max="3" width="26.42578125" style="4" customWidth="1"/>
    <col min="4" max="4" width="21.7109375" style="5" customWidth="1"/>
    <col min="5" max="5" width="21.42578125" style="5" customWidth="1"/>
    <col min="6" max="6" width="10" style="6" customWidth="1"/>
    <col min="7" max="7" width="19.85546875" style="5" customWidth="1"/>
    <col min="8" max="8" width="7" style="6" customWidth="1"/>
    <col min="9" max="9" width="18.140625" style="5" customWidth="1"/>
    <col min="10" max="10" width="7.7109375" style="4" customWidth="1"/>
    <col min="11" max="11" width="20.5703125" style="5" customWidth="1"/>
    <col min="12" max="12" width="7.42578125" style="4" customWidth="1"/>
    <col min="13" max="13" width="65.28515625" style="4" customWidth="1"/>
    <col min="14" max="14" width="65.140625" customWidth="1"/>
  </cols>
  <sheetData>
    <row r="2" spans="1:14" ht="48.75" customHeight="1" x14ac:dyDescent="0.25">
      <c r="A2" s="37" t="s">
        <v>38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14" ht="19.5" thickBot="1" x14ac:dyDescent="0.35"/>
    <row r="4" spans="1:14" ht="41.25" customHeight="1" x14ac:dyDescent="0.25">
      <c r="A4" s="47" t="s">
        <v>0</v>
      </c>
      <c r="B4" s="49" t="s">
        <v>1</v>
      </c>
      <c r="C4" s="49" t="s">
        <v>2</v>
      </c>
      <c r="D4" s="7" t="s">
        <v>5</v>
      </c>
      <c r="E4" s="49" t="s">
        <v>6</v>
      </c>
      <c r="F4" s="49"/>
      <c r="G4" s="49" t="s">
        <v>7</v>
      </c>
      <c r="H4" s="49"/>
      <c r="I4" s="49" t="s">
        <v>4</v>
      </c>
      <c r="J4" s="49"/>
      <c r="K4" s="49" t="s">
        <v>8</v>
      </c>
      <c r="L4" s="49"/>
      <c r="M4" s="49" t="s">
        <v>39</v>
      </c>
      <c r="N4" s="51"/>
    </row>
    <row r="5" spans="1:14" ht="45" customHeight="1" x14ac:dyDescent="0.25">
      <c r="A5" s="48"/>
      <c r="B5" s="50"/>
      <c r="C5" s="50"/>
      <c r="D5" s="8" t="s">
        <v>3</v>
      </c>
      <c r="E5" s="8" t="s">
        <v>3</v>
      </c>
      <c r="F5" s="9" t="s">
        <v>9</v>
      </c>
      <c r="G5" s="8" t="s">
        <v>3</v>
      </c>
      <c r="H5" s="9" t="s">
        <v>9</v>
      </c>
      <c r="I5" s="8" t="s">
        <v>3</v>
      </c>
      <c r="J5" s="10" t="s">
        <v>9</v>
      </c>
      <c r="K5" s="8" t="s">
        <v>3</v>
      </c>
      <c r="L5" s="10" t="s">
        <v>9</v>
      </c>
      <c r="M5" s="30" t="s">
        <v>40</v>
      </c>
      <c r="N5" s="32" t="s">
        <v>41</v>
      </c>
    </row>
    <row r="6" spans="1:14" ht="24.75" hidden="1" customHeight="1" x14ac:dyDescent="0.25">
      <c r="A6" s="41" t="s">
        <v>36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3"/>
      <c r="N6" s="33"/>
    </row>
    <row r="7" spans="1:14" ht="97.5" hidden="1" customHeight="1" x14ac:dyDescent="0.25">
      <c r="A7" s="11">
        <v>1</v>
      </c>
      <c r="B7" s="12" t="s">
        <v>11</v>
      </c>
      <c r="C7" s="13" t="s">
        <v>24</v>
      </c>
      <c r="D7" s="14">
        <f t="shared" ref="D7:D9" si="0">E7+G7+I7+K7</f>
        <v>369977.39</v>
      </c>
      <c r="E7" s="14">
        <v>109988.7</v>
      </c>
      <c r="F7" s="15">
        <f>E7/D7*100</f>
        <v>29.728492327598723</v>
      </c>
      <c r="G7" s="14">
        <v>75000</v>
      </c>
      <c r="H7" s="15">
        <f t="shared" ref="H7:H9" si="1">G7/D7*100</f>
        <v>20.271509023835215</v>
      </c>
      <c r="I7" s="8"/>
      <c r="J7" s="15">
        <f t="shared" ref="J7:J9" si="2">I7/D7*100</f>
        <v>0</v>
      </c>
      <c r="K7" s="14">
        <v>184988.69</v>
      </c>
      <c r="L7" s="15">
        <f t="shared" ref="L7:L9" si="3">K7/D7*100</f>
        <v>49.999998648566063</v>
      </c>
      <c r="M7" s="16" t="s">
        <v>37</v>
      </c>
      <c r="N7" s="33"/>
    </row>
    <row r="8" spans="1:14" ht="112.5" hidden="1" customHeight="1" x14ac:dyDescent="0.25">
      <c r="A8" s="11">
        <v>2</v>
      </c>
      <c r="B8" s="12" t="s">
        <v>10</v>
      </c>
      <c r="C8" s="13" t="s">
        <v>25</v>
      </c>
      <c r="D8" s="14">
        <f t="shared" si="0"/>
        <v>310778.34999999998</v>
      </c>
      <c r="E8" s="14">
        <v>123049.67</v>
      </c>
      <c r="F8" s="15">
        <f t="shared" ref="F8:F9" si="4">E8/D8*100</f>
        <v>39.594028992045303</v>
      </c>
      <c r="G8" s="14">
        <v>32339.5</v>
      </c>
      <c r="H8" s="15">
        <f t="shared" si="1"/>
        <v>10.405969399091026</v>
      </c>
      <c r="I8" s="8"/>
      <c r="J8" s="15">
        <f t="shared" si="2"/>
        <v>0</v>
      </c>
      <c r="K8" s="14">
        <v>155389.18</v>
      </c>
      <c r="L8" s="15">
        <f t="shared" si="3"/>
        <v>50.000001608863684</v>
      </c>
      <c r="M8" s="16" t="s">
        <v>37</v>
      </c>
      <c r="N8" s="33"/>
    </row>
    <row r="9" spans="1:14" ht="66.75" hidden="1" customHeight="1" x14ac:dyDescent="0.25">
      <c r="A9" s="11">
        <v>3</v>
      </c>
      <c r="B9" s="12" t="s">
        <v>13</v>
      </c>
      <c r="C9" s="13" t="s">
        <v>26</v>
      </c>
      <c r="D9" s="14">
        <f t="shared" si="0"/>
        <v>267995</v>
      </c>
      <c r="E9" s="14">
        <v>66995</v>
      </c>
      <c r="F9" s="15">
        <f t="shared" si="4"/>
        <v>24.998600720162688</v>
      </c>
      <c r="G9" s="14">
        <v>67002</v>
      </c>
      <c r="H9" s="15">
        <f t="shared" si="1"/>
        <v>25.001212709192334</v>
      </c>
      <c r="I9" s="8"/>
      <c r="J9" s="15">
        <f t="shared" si="2"/>
        <v>0</v>
      </c>
      <c r="K9" s="14">
        <v>133998</v>
      </c>
      <c r="L9" s="15">
        <f t="shared" si="3"/>
        <v>50.000186570644978</v>
      </c>
      <c r="M9" s="16" t="s">
        <v>37</v>
      </c>
      <c r="N9" s="33"/>
    </row>
    <row r="10" spans="1:14" s="1" customFormat="1" ht="24.75" hidden="1" customHeight="1" thickBot="1" x14ac:dyDescent="0.3">
      <c r="A10" s="38" t="s">
        <v>15</v>
      </c>
      <c r="B10" s="39"/>
      <c r="C10" s="40"/>
      <c r="D10" s="17">
        <f>SUM(D7:D9)</f>
        <v>948750.74</v>
      </c>
      <c r="E10" s="17">
        <f>SUM(E7:E9)</f>
        <v>300033.37</v>
      </c>
      <c r="F10" s="18" t="s">
        <v>14</v>
      </c>
      <c r="G10" s="17">
        <f>SUM(G7:G9)</f>
        <v>174341.5</v>
      </c>
      <c r="H10" s="18" t="s">
        <v>14</v>
      </c>
      <c r="I10" s="17">
        <f>SUM(I7:I9)</f>
        <v>0</v>
      </c>
      <c r="J10" s="18" t="s">
        <v>14</v>
      </c>
      <c r="K10" s="17">
        <f>SUM(K7:K9)</f>
        <v>474375.87</v>
      </c>
      <c r="L10" s="18" t="s">
        <v>14</v>
      </c>
      <c r="M10" s="19"/>
      <c r="N10" s="34"/>
    </row>
    <row r="11" spans="1:14" ht="24.75" hidden="1" customHeight="1" x14ac:dyDescent="0.25">
      <c r="A11" s="44" t="s">
        <v>16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6"/>
      <c r="N11" s="33"/>
    </row>
    <row r="12" spans="1:14" s="2" customFormat="1" ht="34.5" hidden="1" customHeight="1" x14ac:dyDescent="0.25">
      <c r="A12" s="11">
        <v>1</v>
      </c>
      <c r="B12" s="12" t="s">
        <v>22</v>
      </c>
      <c r="C12" s="13" t="s">
        <v>23</v>
      </c>
      <c r="D12" s="14">
        <f t="shared" ref="D12:D14" si="5">E12+G12+I12+K12</f>
        <v>999255.86</v>
      </c>
      <c r="E12" s="14">
        <v>410127.93</v>
      </c>
      <c r="F12" s="15">
        <f>E12/D12*100</f>
        <v>41.043334987297449</v>
      </c>
      <c r="G12" s="14">
        <v>89500</v>
      </c>
      <c r="H12" s="15">
        <f t="shared" ref="H12:H14" si="6">G12/D12*100</f>
        <v>8.9566650127025529</v>
      </c>
      <c r="I12" s="14"/>
      <c r="J12" s="15">
        <f t="shared" ref="J12:J14" si="7">I12/D12*100</f>
        <v>0</v>
      </c>
      <c r="K12" s="14">
        <v>499627.93</v>
      </c>
      <c r="L12" s="15">
        <f t="shared" ref="L12:L14" si="8">K12/D12*100</f>
        <v>50</v>
      </c>
      <c r="M12" s="20"/>
      <c r="N12" s="35"/>
    </row>
    <row r="13" spans="1:14" s="2" customFormat="1" ht="34.5" hidden="1" customHeight="1" x14ac:dyDescent="0.25">
      <c r="A13" s="11">
        <v>2</v>
      </c>
      <c r="B13" s="12" t="s">
        <v>12</v>
      </c>
      <c r="C13" s="13" t="s">
        <v>28</v>
      </c>
      <c r="D13" s="14">
        <f t="shared" si="5"/>
        <v>289892</v>
      </c>
      <c r="E13" s="14"/>
      <c r="F13" s="15">
        <f t="shared" ref="F13:F14" si="9">E13/D13*100</f>
        <v>0</v>
      </c>
      <c r="G13" s="14">
        <v>144946</v>
      </c>
      <c r="H13" s="15">
        <f t="shared" si="6"/>
        <v>50</v>
      </c>
      <c r="I13" s="14"/>
      <c r="J13" s="15">
        <f t="shared" si="7"/>
        <v>0</v>
      </c>
      <c r="K13" s="14">
        <v>144946</v>
      </c>
      <c r="L13" s="15">
        <f t="shared" si="8"/>
        <v>50</v>
      </c>
      <c r="M13" s="20"/>
      <c r="N13" s="35"/>
    </row>
    <row r="14" spans="1:14" s="2" customFormat="1" ht="48" hidden="1" customHeight="1" x14ac:dyDescent="0.25">
      <c r="A14" s="11">
        <v>3</v>
      </c>
      <c r="B14" s="12" t="s">
        <v>27</v>
      </c>
      <c r="C14" s="13" t="s">
        <v>29</v>
      </c>
      <c r="D14" s="14">
        <f t="shared" si="5"/>
        <v>295524</v>
      </c>
      <c r="E14" s="14">
        <v>132985.79999999999</v>
      </c>
      <c r="F14" s="15">
        <f t="shared" si="9"/>
        <v>44.999999999999993</v>
      </c>
      <c r="G14" s="14">
        <v>14776.2</v>
      </c>
      <c r="H14" s="15">
        <f t="shared" si="6"/>
        <v>5</v>
      </c>
      <c r="I14" s="14"/>
      <c r="J14" s="15">
        <f t="shared" si="7"/>
        <v>0</v>
      </c>
      <c r="K14" s="14">
        <v>147762</v>
      </c>
      <c r="L14" s="15">
        <f t="shared" si="8"/>
        <v>50</v>
      </c>
      <c r="M14" s="20"/>
      <c r="N14" s="35"/>
    </row>
    <row r="15" spans="1:14" s="2" customFormat="1" ht="24.75" hidden="1" customHeight="1" thickBot="1" x14ac:dyDescent="0.3">
      <c r="A15" s="38" t="s">
        <v>17</v>
      </c>
      <c r="B15" s="39"/>
      <c r="C15" s="40"/>
      <c r="D15" s="17">
        <f>SUM(D12:D14)</f>
        <v>1584671.8599999999</v>
      </c>
      <c r="E15" s="17">
        <f>SUM(E12:E14)</f>
        <v>543113.73</v>
      </c>
      <c r="F15" s="18" t="s">
        <v>14</v>
      </c>
      <c r="G15" s="17">
        <f>SUM(G12:G14)</f>
        <v>249222.2</v>
      </c>
      <c r="H15" s="18" t="s">
        <v>14</v>
      </c>
      <c r="I15" s="17">
        <f>SUM(I12:I14)</f>
        <v>0</v>
      </c>
      <c r="J15" s="18" t="s">
        <v>14</v>
      </c>
      <c r="K15" s="17">
        <f>SUM(K12:K14)</f>
        <v>792335.92999999993</v>
      </c>
      <c r="L15" s="18" t="s">
        <v>14</v>
      </c>
      <c r="M15" s="19"/>
      <c r="N15" s="35"/>
    </row>
    <row r="16" spans="1:14" ht="24.75" hidden="1" customHeight="1" x14ac:dyDescent="0.25">
      <c r="A16" s="44" t="s">
        <v>18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6"/>
      <c r="N16" s="33"/>
    </row>
    <row r="17" spans="1:14" s="2" customFormat="1" ht="31.5" hidden="1" customHeight="1" x14ac:dyDescent="0.25">
      <c r="A17" s="21">
        <v>1</v>
      </c>
      <c r="B17" s="52" t="s">
        <v>22</v>
      </c>
      <c r="C17" s="22" t="s">
        <v>30</v>
      </c>
      <c r="D17" s="14">
        <f t="shared" ref="D17:D18" si="10">E17+G17+I17+K17</f>
        <v>946709.91999999993</v>
      </c>
      <c r="E17" s="23">
        <v>757.6</v>
      </c>
      <c r="F17" s="15">
        <f>E17/D17*100</f>
        <v>8.002451268282898E-2</v>
      </c>
      <c r="G17" s="23">
        <v>94200</v>
      </c>
      <c r="H17" s="15">
        <f t="shared" ref="H17:H21" si="11">G17/D17*100</f>
        <v>9.9502495970465805</v>
      </c>
      <c r="I17" s="24"/>
      <c r="J17" s="15">
        <f t="shared" ref="J17:J21" si="12">I17/D17*100</f>
        <v>0</v>
      </c>
      <c r="K17" s="23">
        <v>851752.32</v>
      </c>
      <c r="L17" s="15">
        <f t="shared" ref="L17:L21" si="13">K17/D17*100</f>
        <v>89.969725890270595</v>
      </c>
      <c r="M17" s="25"/>
      <c r="N17" s="35"/>
    </row>
    <row r="18" spans="1:14" s="2" customFormat="1" ht="48.75" hidden="1" customHeight="1" x14ac:dyDescent="0.25">
      <c r="A18" s="11">
        <v>2</v>
      </c>
      <c r="B18" s="53"/>
      <c r="C18" s="13" t="s">
        <v>31</v>
      </c>
      <c r="D18" s="14">
        <f t="shared" si="10"/>
        <v>547042.52</v>
      </c>
      <c r="E18" s="14">
        <v>446.6</v>
      </c>
      <c r="F18" s="15">
        <f>E18/D18*100</f>
        <v>8.1638992157318971E-2</v>
      </c>
      <c r="G18" s="14">
        <v>50000</v>
      </c>
      <c r="H18" s="15">
        <f t="shared" si="11"/>
        <v>9.1400573396013165</v>
      </c>
      <c r="I18" s="26"/>
      <c r="J18" s="15">
        <f t="shared" si="12"/>
        <v>0</v>
      </c>
      <c r="K18" s="14">
        <v>496595.92</v>
      </c>
      <c r="L18" s="15">
        <f t="shared" si="13"/>
        <v>90.77830366824135</v>
      </c>
      <c r="M18" s="20"/>
      <c r="N18" s="35"/>
    </row>
    <row r="19" spans="1:14" s="2" customFormat="1" ht="51.75" hidden="1" customHeight="1" x14ac:dyDescent="0.25">
      <c r="A19" s="11">
        <v>3</v>
      </c>
      <c r="B19" s="27" t="s">
        <v>12</v>
      </c>
      <c r="C19" s="13" t="s">
        <v>32</v>
      </c>
      <c r="D19" s="14">
        <f t="shared" ref="D19:D20" si="14">E19+G19+I19+K19</f>
        <v>200000</v>
      </c>
      <c r="E19" s="14"/>
      <c r="F19" s="15">
        <f t="shared" ref="F19:F21" si="15">E19/D19*100</f>
        <v>0</v>
      </c>
      <c r="G19" s="14">
        <v>100000</v>
      </c>
      <c r="H19" s="15">
        <f t="shared" si="11"/>
        <v>50</v>
      </c>
      <c r="I19" s="14"/>
      <c r="J19" s="15">
        <f t="shared" si="12"/>
        <v>0</v>
      </c>
      <c r="K19" s="14">
        <v>100000</v>
      </c>
      <c r="L19" s="15">
        <f t="shared" si="13"/>
        <v>50</v>
      </c>
      <c r="M19" s="20"/>
      <c r="N19" s="35"/>
    </row>
    <row r="20" spans="1:14" s="2" customFormat="1" ht="87" hidden="1" customHeight="1" x14ac:dyDescent="0.25">
      <c r="A20" s="11">
        <v>4</v>
      </c>
      <c r="B20" s="12" t="s">
        <v>10</v>
      </c>
      <c r="C20" s="13" t="s">
        <v>33</v>
      </c>
      <c r="D20" s="14">
        <f t="shared" si="14"/>
        <v>201505</v>
      </c>
      <c r="E20" s="14">
        <v>65982.5</v>
      </c>
      <c r="F20" s="15">
        <f t="shared" si="15"/>
        <v>32.744845041065979</v>
      </c>
      <c r="G20" s="14">
        <v>34770</v>
      </c>
      <c r="H20" s="15">
        <f t="shared" si="11"/>
        <v>17.255154958934021</v>
      </c>
      <c r="I20" s="14"/>
      <c r="J20" s="15">
        <f t="shared" si="12"/>
        <v>0</v>
      </c>
      <c r="K20" s="14">
        <v>100752.5</v>
      </c>
      <c r="L20" s="15">
        <f t="shared" si="13"/>
        <v>50</v>
      </c>
      <c r="M20" s="20"/>
      <c r="N20" s="35"/>
    </row>
    <row r="21" spans="1:14" s="2" customFormat="1" ht="48.75" hidden="1" customHeight="1" x14ac:dyDescent="0.25">
      <c r="A21" s="11">
        <v>5</v>
      </c>
      <c r="B21" s="12" t="s">
        <v>13</v>
      </c>
      <c r="C21" s="13" t="s">
        <v>34</v>
      </c>
      <c r="D21" s="14">
        <f t="shared" ref="D21" si="16">E21+G21+I21+K21</f>
        <v>150000</v>
      </c>
      <c r="E21" s="14">
        <v>37500</v>
      </c>
      <c r="F21" s="15">
        <f t="shared" si="15"/>
        <v>25</v>
      </c>
      <c r="G21" s="14">
        <v>37500</v>
      </c>
      <c r="H21" s="15">
        <f t="shared" si="11"/>
        <v>25</v>
      </c>
      <c r="I21" s="14"/>
      <c r="J21" s="15">
        <f t="shared" si="12"/>
        <v>0</v>
      </c>
      <c r="K21" s="14">
        <v>75000</v>
      </c>
      <c r="L21" s="15">
        <f t="shared" si="13"/>
        <v>50</v>
      </c>
      <c r="M21" s="20"/>
      <c r="N21" s="35"/>
    </row>
    <row r="22" spans="1:14" s="1" customFormat="1" ht="24.75" hidden="1" customHeight="1" thickBot="1" x14ac:dyDescent="0.3">
      <c r="A22" s="38" t="s">
        <v>19</v>
      </c>
      <c r="B22" s="39"/>
      <c r="C22" s="40"/>
      <c r="D22" s="17">
        <f>SUM(D17:D21)</f>
        <v>2045257.44</v>
      </c>
      <c r="E22" s="17">
        <f>SUM(E17:E21)</f>
        <v>104686.7</v>
      </c>
      <c r="F22" s="18" t="s">
        <v>14</v>
      </c>
      <c r="G22" s="17">
        <f>SUM(G17:G21)</f>
        <v>316470</v>
      </c>
      <c r="H22" s="18" t="s">
        <v>14</v>
      </c>
      <c r="I22" s="17">
        <f>SUM(I17:I21)</f>
        <v>0</v>
      </c>
      <c r="J22" s="18" t="s">
        <v>14</v>
      </c>
      <c r="K22" s="17">
        <f>SUM(K17:K21)</f>
        <v>1624100.74</v>
      </c>
      <c r="L22" s="18" t="s">
        <v>14</v>
      </c>
      <c r="M22" s="19"/>
      <c r="N22" s="34"/>
    </row>
    <row r="23" spans="1:14" ht="24.75" hidden="1" customHeight="1" x14ac:dyDescent="0.25">
      <c r="A23" s="44" t="s">
        <v>20</v>
      </c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54"/>
      <c r="N23" s="33"/>
    </row>
    <row r="24" spans="1:14" s="2" customFormat="1" ht="409.6" customHeight="1" x14ac:dyDescent="0.25">
      <c r="A24" s="21">
        <v>1</v>
      </c>
      <c r="B24" s="28" t="s">
        <v>22</v>
      </c>
      <c r="C24" s="22" t="s">
        <v>35</v>
      </c>
      <c r="D24" s="14">
        <f>E24+G24+I24+K24</f>
        <v>2575145.7199999997</v>
      </c>
      <c r="E24" s="23">
        <v>1424545.72</v>
      </c>
      <c r="F24" s="15">
        <f>E24/D24*100</f>
        <v>55.319033363284788</v>
      </c>
      <c r="G24" s="23">
        <v>150600</v>
      </c>
      <c r="H24" s="15">
        <f t="shared" ref="H24" si="17">G24/D24*100</f>
        <v>5.8482127372582244</v>
      </c>
      <c r="I24" s="23"/>
      <c r="J24" s="15">
        <f t="shared" ref="J24" si="18">I24/D24*100</f>
        <v>0</v>
      </c>
      <c r="K24" s="23">
        <v>1000000</v>
      </c>
      <c r="L24" s="15">
        <f t="shared" ref="L24" si="19">K24/D24*100</f>
        <v>38.832753899457003</v>
      </c>
      <c r="M24" s="14"/>
      <c r="N24" s="3"/>
    </row>
    <row r="25" spans="1:14" s="1" customFormat="1" ht="19.5" thickBot="1" x14ac:dyDescent="0.3">
      <c r="A25" s="38" t="s">
        <v>21</v>
      </c>
      <c r="B25" s="39"/>
      <c r="C25" s="40"/>
      <c r="D25" s="17">
        <f>SUM(D24:D24)</f>
        <v>2575145.7199999997</v>
      </c>
      <c r="E25" s="17">
        <f>SUM(E24:E24)</f>
        <v>1424545.72</v>
      </c>
      <c r="F25" s="29" t="s">
        <v>14</v>
      </c>
      <c r="G25" s="17">
        <f>SUM(G24:G24)</f>
        <v>150600</v>
      </c>
      <c r="H25" s="29" t="s">
        <v>14</v>
      </c>
      <c r="I25" s="17">
        <f>SUM(I24:I24)</f>
        <v>0</v>
      </c>
      <c r="J25" s="29" t="s">
        <v>14</v>
      </c>
      <c r="K25" s="17">
        <f>SUM(K24:K24)</f>
        <v>1000000</v>
      </c>
      <c r="L25" s="29" t="s">
        <v>14</v>
      </c>
      <c r="M25" s="31"/>
      <c r="N25" s="36"/>
    </row>
  </sheetData>
  <mergeCells count="18">
    <mergeCell ref="A25:C25"/>
    <mergeCell ref="B17:B18"/>
    <mergeCell ref="A15:C15"/>
    <mergeCell ref="A16:M16"/>
    <mergeCell ref="A22:C22"/>
    <mergeCell ref="A23:M23"/>
    <mergeCell ref="A2:N2"/>
    <mergeCell ref="A10:C10"/>
    <mergeCell ref="A6:M6"/>
    <mergeCell ref="A11:M11"/>
    <mergeCell ref="A4:A5"/>
    <mergeCell ref="B4:B5"/>
    <mergeCell ref="E4:F4"/>
    <mergeCell ref="G4:H4"/>
    <mergeCell ref="I4:J4"/>
    <mergeCell ref="K4:L4"/>
    <mergeCell ref="C4:C5"/>
    <mergeCell ref="M4:N4"/>
  </mergeCells>
  <pageMargins left="0.39370078740157483" right="0.39370078740157483" top="0.78740157480314965" bottom="0.39370078740157483" header="0.31496062992125984" footer="0.31496062992125984"/>
  <pageSetup paperSize="9" scale="51" fitToHeight="0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2021-03-02T12:05:11Z</dcterms:modified>
</cp:coreProperties>
</file>