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План 2020" sheetId="1" r:id="rId1"/>
  </sheets>
  <definedNames>
    <definedName name="_xlnm.Print_Titles" localSheetId="0">'План 2020'!$3:$4</definedName>
  </definedNames>
  <calcPr calcId="144525" calcOnSave="0"/>
</workbook>
</file>

<file path=xl/calcChain.xml><?xml version="1.0" encoding="utf-8"?>
<calcChain xmlns="http://schemas.openxmlformats.org/spreadsheetml/2006/main">
  <c r="D61" i="1" l="1"/>
  <c r="D12" i="1" l="1"/>
  <c r="D29" i="1" l="1"/>
  <c r="L28" i="1" l="1"/>
  <c r="D26" i="1"/>
  <c r="F26" i="1" s="1"/>
  <c r="D27" i="1"/>
  <c r="F27" i="1" l="1"/>
  <c r="H27" i="1"/>
  <c r="L27" i="1"/>
  <c r="H26" i="1"/>
  <c r="L26" i="1"/>
  <c r="D17" i="1" l="1"/>
  <c r="F17" i="1" l="1"/>
  <c r="J17" i="1"/>
  <c r="L17" i="1"/>
  <c r="H17" i="1"/>
  <c r="E12" i="1"/>
  <c r="D9" i="1"/>
  <c r="L9" i="1" s="1"/>
  <c r="D10" i="1"/>
  <c r="L10" i="1" s="1"/>
  <c r="J9" i="1"/>
  <c r="D8" i="1"/>
  <c r="L8" i="1" s="1"/>
  <c r="J10" i="1" l="1"/>
  <c r="H10" i="1"/>
  <c r="F10" i="1"/>
  <c r="F9" i="1"/>
  <c r="H9" i="1"/>
  <c r="H8" i="1"/>
  <c r="F8" i="1"/>
  <c r="J8" i="1"/>
  <c r="K60" i="1"/>
  <c r="G60" i="1"/>
  <c r="E60" i="1"/>
  <c r="K53" i="1"/>
  <c r="G53" i="1"/>
  <c r="E53" i="1"/>
  <c r="G46" i="1"/>
  <c r="E46" i="1"/>
  <c r="G40" i="1"/>
  <c r="E40" i="1"/>
  <c r="E34" i="1"/>
  <c r="G29" i="1"/>
  <c r="G19" i="1"/>
  <c r="E24" i="1"/>
  <c r="I29" i="1"/>
  <c r="K29" i="1"/>
  <c r="E29" i="1"/>
  <c r="K19" i="1"/>
  <c r="I19" i="1"/>
  <c r="E19" i="1"/>
  <c r="K12" i="1"/>
  <c r="I12" i="1"/>
  <c r="G12" i="1"/>
  <c r="D56" i="1"/>
  <c r="D57" i="1"/>
  <c r="H57" i="1" s="1"/>
  <c r="D58" i="1"/>
  <c r="L58" i="1" s="1"/>
  <c r="D28" i="1"/>
  <c r="J28" i="1" s="1"/>
  <c r="D25" i="1"/>
  <c r="D44" i="1"/>
  <c r="H44" i="1" s="1"/>
  <c r="D51" i="1"/>
  <c r="J51" i="1" s="1"/>
  <c r="J25" i="1" l="1"/>
  <c r="L29" i="1"/>
  <c r="L25" i="1"/>
  <c r="J56" i="1"/>
  <c r="H25" i="1"/>
  <c r="H28" i="1"/>
  <c r="F58" i="1"/>
  <c r="J58" i="1"/>
  <c r="H58" i="1"/>
  <c r="F57" i="1"/>
  <c r="J57" i="1"/>
  <c r="L57" i="1"/>
  <c r="F56" i="1"/>
  <c r="L56" i="1"/>
  <c r="H56" i="1"/>
  <c r="F28" i="1"/>
  <c r="F25" i="1"/>
  <c r="F44" i="1"/>
  <c r="L44" i="1"/>
  <c r="J44" i="1"/>
  <c r="H51" i="1"/>
  <c r="F51" i="1"/>
  <c r="L51" i="1"/>
  <c r="D15" i="1"/>
  <c r="D42" i="1"/>
  <c r="L42" i="1" s="1"/>
  <c r="D43" i="1"/>
  <c r="H43" i="1" s="1"/>
  <c r="D45" i="1"/>
  <c r="J45" i="1" s="1"/>
  <c r="J43" i="1" l="1"/>
  <c r="F43" i="1"/>
  <c r="J42" i="1"/>
  <c r="L45" i="1"/>
  <c r="H45" i="1"/>
  <c r="F45" i="1"/>
  <c r="L43" i="1"/>
  <c r="F42" i="1"/>
  <c r="H42" i="1"/>
  <c r="D16" i="1"/>
  <c r="F16" i="1" s="1"/>
  <c r="D18" i="1"/>
  <c r="L16" i="1" l="1"/>
  <c r="J16" i="1"/>
  <c r="H16" i="1"/>
  <c r="D38" i="1" l="1"/>
  <c r="D37" i="1"/>
  <c r="F37" i="1" s="1"/>
  <c r="D5" i="1"/>
  <c r="I40" i="1"/>
  <c r="K34" i="1"/>
  <c r="G34" i="1"/>
  <c r="L38" i="1" l="1"/>
  <c r="H38" i="1"/>
  <c r="J38" i="1"/>
  <c r="F38" i="1"/>
  <c r="L37" i="1"/>
  <c r="J37" i="1"/>
  <c r="H37" i="1"/>
  <c r="D50" i="1"/>
  <c r="L50" i="1" s="1"/>
  <c r="D48" i="1"/>
  <c r="D31" i="1"/>
  <c r="L48" i="1" l="1"/>
  <c r="J31" i="1"/>
  <c r="J50" i="1"/>
  <c r="F48" i="1"/>
  <c r="J48" i="1"/>
  <c r="H50" i="1"/>
  <c r="F50" i="1"/>
  <c r="H48" i="1"/>
  <c r="F31" i="1"/>
  <c r="H31" i="1"/>
  <c r="L31" i="1"/>
  <c r="D6" i="1"/>
  <c r="J6" i="1" l="1"/>
  <c r="L6" i="1"/>
  <c r="F6" i="1"/>
  <c r="H6" i="1"/>
  <c r="D11" i="1"/>
  <c r="H11" i="1" l="1"/>
  <c r="L11" i="1"/>
  <c r="F11" i="1"/>
  <c r="J11" i="1"/>
  <c r="D39" i="1"/>
  <c r="K40" i="1"/>
  <c r="K55" i="1"/>
  <c r="G55" i="1"/>
  <c r="E55" i="1"/>
  <c r="E61" i="1" s="1"/>
  <c r="I53" i="1"/>
  <c r="K46" i="1"/>
  <c r="K24" i="1"/>
  <c r="G24" i="1"/>
  <c r="D23" i="1"/>
  <c r="G61" i="1" l="1"/>
  <c r="K61" i="1"/>
  <c r="F39" i="1"/>
  <c r="J39" i="1"/>
  <c r="L39" i="1"/>
  <c r="H39" i="1"/>
  <c r="F23" i="1"/>
  <c r="L23" i="1"/>
  <c r="H23" i="1"/>
  <c r="J23" i="1"/>
  <c r="I34" i="1"/>
  <c r="D32" i="1"/>
  <c r="H32" i="1" s="1"/>
  <c r="D33" i="1"/>
  <c r="D30" i="1"/>
  <c r="D49" i="1"/>
  <c r="D52" i="1"/>
  <c r="D54" i="1"/>
  <c r="D55" i="1" s="1"/>
  <c r="D34" i="1" l="1"/>
  <c r="J49" i="1"/>
  <c r="L52" i="1"/>
  <c r="J32" i="1"/>
  <c r="H33" i="1"/>
  <c r="H54" i="1"/>
  <c r="J30" i="1"/>
  <c r="F52" i="1"/>
  <c r="F33" i="1"/>
  <c r="L33" i="1"/>
  <c r="J33" i="1"/>
  <c r="F32" i="1"/>
  <c r="L32" i="1"/>
  <c r="F30" i="1"/>
  <c r="H30" i="1"/>
  <c r="L30" i="1"/>
  <c r="H49" i="1"/>
  <c r="F49" i="1"/>
  <c r="L49" i="1"/>
  <c r="H52" i="1"/>
  <c r="J52" i="1"/>
  <c r="J54" i="1"/>
  <c r="L54" i="1"/>
  <c r="F54" i="1"/>
  <c r="D36" i="1" l="1"/>
  <c r="D7" i="1"/>
  <c r="D20" i="1"/>
  <c r="L20" i="1" l="1"/>
  <c r="J20" i="1"/>
  <c r="L36" i="1"/>
  <c r="J7" i="1"/>
  <c r="H7" i="1"/>
  <c r="F7" i="1"/>
  <c r="F36" i="1"/>
  <c r="J36" i="1"/>
  <c r="H36" i="1"/>
  <c r="L7" i="1"/>
  <c r="F20" i="1"/>
  <c r="H20" i="1"/>
  <c r="H5" i="1" l="1"/>
  <c r="F5" i="1"/>
  <c r="L5" i="1"/>
  <c r="J5" i="1"/>
  <c r="I46" i="1" l="1"/>
  <c r="I60" i="1"/>
  <c r="I55" i="1" l="1"/>
  <c r="I24" i="1"/>
  <c r="D59" i="1"/>
  <c r="D60" i="1" s="1"/>
  <c r="D47" i="1"/>
  <c r="D53" i="1" s="1"/>
  <c r="D41" i="1"/>
  <c r="D46" i="1" s="1"/>
  <c r="D13" i="1"/>
  <c r="D35" i="1"/>
  <c r="D40" i="1" s="1"/>
  <c r="D22" i="1"/>
  <c r="D21" i="1"/>
  <c r="D14" i="1"/>
  <c r="D24" i="1" l="1"/>
  <c r="D19" i="1"/>
  <c r="I61" i="1"/>
  <c r="L47" i="1"/>
  <c r="J22" i="1"/>
  <c r="F18" i="1"/>
  <c r="F59" i="1"/>
  <c r="L15" i="1"/>
  <c r="J13" i="1"/>
  <c r="J21" i="1"/>
  <c r="J47" i="1"/>
  <c r="H41" i="1"/>
  <c r="H14" i="1"/>
  <c r="L35" i="1"/>
  <c r="H59" i="1"/>
  <c r="J59" i="1"/>
  <c r="F22" i="1"/>
  <c r="L59" i="1"/>
  <c r="H47" i="1"/>
  <c r="F47" i="1"/>
  <c r="F13" i="1"/>
  <c r="F41" i="1"/>
  <c r="L41" i="1"/>
  <c r="J41" i="1"/>
  <c r="J35" i="1"/>
  <c r="H35" i="1"/>
  <c r="F35" i="1"/>
  <c r="H22" i="1"/>
  <c r="H21" i="1"/>
  <c r="F21" i="1"/>
  <c r="L22" i="1"/>
  <c r="L21" i="1"/>
  <c r="H18" i="1"/>
  <c r="J18" i="1"/>
  <c r="L18" i="1"/>
  <c r="F15" i="1"/>
  <c r="H15" i="1"/>
  <c r="J15" i="1"/>
  <c r="F14" i="1"/>
  <c r="L14" i="1"/>
  <c r="J14" i="1"/>
  <c r="H13" i="1"/>
  <c r="L13" i="1"/>
</calcChain>
</file>

<file path=xl/comments1.xml><?xml version="1.0" encoding="utf-8"?>
<comments xmlns="http://schemas.openxmlformats.org/spreadsheetml/2006/main">
  <authors>
    <author>Автор</author>
  </authors>
  <commentLis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сметы не будет, сумма поставлена по аналогичному проекту</t>
        </r>
      </text>
    </comment>
  </commentList>
</comments>
</file>

<file path=xl/sharedStrings.xml><?xml version="1.0" encoding="utf-8"?>
<sst xmlns="http://schemas.openxmlformats.org/spreadsheetml/2006/main" count="131" uniqueCount="79">
  <si>
    <t>№ п/п</t>
  </si>
  <si>
    <t>Поселение</t>
  </si>
  <si>
    <t>Наименование проекта</t>
  </si>
  <si>
    <t>руб.</t>
  </si>
  <si>
    <t xml:space="preserve">Юр.лица и ИП </t>
  </si>
  <si>
    <t xml:space="preserve">Полная стоимость </t>
  </si>
  <si>
    <t xml:space="preserve">Местный 
бюджет </t>
  </si>
  <si>
    <t xml:space="preserve">Физические
лица </t>
  </si>
  <si>
    <t xml:space="preserve">Областной 
бюджет </t>
  </si>
  <si>
    <t>%</t>
  </si>
  <si>
    <t>сп Чуровское</t>
  </si>
  <si>
    <t>сп Ершовское</t>
  </si>
  <si>
    <t>сп Нифантовское</t>
  </si>
  <si>
    <t>сп Никольское</t>
  </si>
  <si>
    <t>гп п. Шексна</t>
  </si>
  <si>
    <t>сп Сиземское</t>
  </si>
  <si>
    <t>гп Чебсарское</t>
  </si>
  <si>
    <t>сп Железнодорожное</t>
  </si>
  <si>
    <t>сп Угольское</t>
  </si>
  <si>
    <t>Итого по гп п. Шексна</t>
  </si>
  <si>
    <t>Итого по гп  Чебсарское</t>
  </si>
  <si>
    <t>Итого по сп Чуровское</t>
  </si>
  <si>
    <t>Итого по сп Ершовское</t>
  </si>
  <si>
    <t>Итого по сп Нифантовское</t>
  </si>
  <si>
    <t>Итого по сп Сиземское</t>
  </si>
  <si>
    <t>Итого по сп Никольское</t>
  </si>
  <si>
    <t>Итого по сп Железнодорожное</t>
  </si>
  <si>
    <t>Итого по сп Угольское</t>
  </si>
  <si>
    <t>ВСЕГО</t>
  </si>
  <si>
    <t>*</t>
  </si>
  <si>
    <t>Итого по Администрации ШМР</t>
  </si>
  <si>
    <t>Администрация
ШМР</t>
  </si>
  <si>
    <t>Фотоматериалы до реализации проекта</t>
  </si>
  <si>
    <t>Нет возможности опубликовать</t>
  </si>
  <si>
    <t xml:space="preserve">Перечень проектов, планируемых к реализации на территории Шекснинского муниципального района в 2021 году
 в рамках проекта "Народный бюджет" </t>
  </si>
  <si>
    <t>Обустройство мостков на Шекснинском водохранилище у деревни Горка</t>
  </si>
  <si>
    <t>Изготовление сценических костюмов для ветеранского клуба «Задоринка»</t>
  </si>
  <si>
    <r>
      <t xml:space="preserve">Пожарная безопасность </t>
    </r>
    <r>
      <rPr>
        <sz val="12"/>
        <rFont val="Times New Roman"/>
        <family val="1"/>
        <charset val="204"/>
      </rPr>
      <t>-</t>
    </r>
    <r>
      <rPr>
        <sz val="12"/>
        <color theme="1"/>
        <rFont val="Times New Roman"/>
        <family val="1"/>
        <charset val="204"/>
      </rPr>
      <t xml:space="preserve">  разборка старых бесхозных строений в д.Камешник</t>
    </r>
  </si>
  <si>
    <t>Приобретение и установка детской игровой площадки в д. Ершово</t>
  </si>
  <si>
    <t>Обустройство контейнерных площадок д. Нифантово ул. Центральная</t>
  </si>
  <si>
    <t>Приобретение и установка детской игровой, спортивной площадки на ул. Мира в п. Чёбсара</t>
  </si>
  <si>
    <t>Обустройство зон отдыха на ул. Совхозная, ул. Ленина в п. Чёбсара</t>
  </si>
  <si>
    <t>Приобретение и установка спортивной площадки в д.Шигоево</t>
  </si>
  <si>
    <t>Приобретение и установка спортивной площадки в д.Княже</t>
  </si>
  <si>
    <t>Благоустройство территории д.Трошино</t>
  </si>
  <si>
    <t>Текущий ремонт крыльца Чуровского Дома культуры</t>
  </si>
  <si>
    <t>Закупка и установка оборудования для скейт-парка в населеннном пункте Вологда-20 Шекснинского муниципального района Вологодской области</t>
  </si>
  <si>
    <t>Закупка и установка детского веревочного парка в населеннном пункте Вологда-20 Шекснинского муниципального района Вологодской области</t>
  </si>
  <si>
    <t>Обустройство прибрежной зоны отдыха Шекснинского водохранилища у д.Ершово</t>
  </si>
  <si>
    <t>Благоустройство территории д. Нифантово ул. Центральная д.1а</t>
  </si>
  <si>
    <t>Благоустройство общественной территории д.Нифантово ул. Фабричная д. 3</t>
  </si>
  <si>
    <r>
      <t>Приобретение и установка детской игровой площадки в д.Нифантово ул.Центральная</t>
    </r>
    <r>
      <rPr>
        <sz val="12"/>
        <color rgb="FFFF0000"/>
        <rFont val="Times New Roman"/>
        <family val="1"/>
        <charset val="204"/>
      </rPr>
      <t xml:space="preserve"> </t>
    </r>
  </si>
  <si>
    <t>Приобретение, монтаж и пуско-наладка системы уличного оповещения д. Нифантово</t>
  </si>
  <si>
    <r>
      <t xml:space="preserve">Разработка проектно-сметной документации по прокладке </t>
    </r>
    <r>
      <rPr>
        <b/>
        <sz val="12"/>
        <color theme="1"/>
        <rFont val="Times New Roman"/>
        <family val="1"/>
        <charset val="204"/>
      </rPr>
      <t>канализации</t>
    </r>
    <r>
      <rPr>
        <sz val="12"/>
        <color theme="1"/>
        <rFont val="Times New Roman"/>
        <family val="1"/>
        <charset val="204"/>
      </rPr>
      <t xml:space="preserve">  в д. Нифантово </t>
    </r>
    <r>
      <rPr>
        <b/>
        <sz val="12"/>
        <color theme="1"/>
        <rFont val="Times New Roman"/>
        <family val="1"/>
        <charset val="204"/>
      </rPr>
      <t>ул.Заречная, ул.Садовая, ул. Набережная</t>
    </r>
  </si>
  <si>
    <r>
      <t xml:space="preserve">Разработка проектно-сметной документации на строительство </t>
    </r>
    <r>
      <rPr>
        <b/>
        <sz val="12"/>
        <color theme="1"/>
        <rFont val="Times New Roman"/>
        <family val="1"/>
        <charset val="204"/>
      </rPr>
      <t>водопровода</t>
    </r>
    <r>
      <rPr>
        <sz val="12"/>
        <color theme="1"/>
        <rFont val="Times New Roman"/>
        <family val="1"/>
        <charset val="204"/>
      </rPr>
      <t xml:space="preserve"> в д. Нифантово </t>
    </r>
    <r>
      <rPr>
        <b/>
        <sz val="12"/>
        <color theme="1"/>
        <rFont val="Times New Roman"/>
        <family val="1"/>
        <charset val="204"/>
      </rPr>
      <t>ул.Нифантовская</t>
    </r>
  </si>
  <si>
    <r>
      <t xml:space="preserve">Разработка проектно-сметной документации на строительство </t>
    </r>
    <r>
      <rPr>
        <b/>
        <sz val="12"/>
        <color theme="1"/>
        <rFont val="Times New Roman"/>
        <family val="1"/>
        <charset val="204"/>
      </rPr>
      <t>канализации</t>
    </r>
    <r>
      <rPr>
        <sz val="12"/>
        <color theme="1"/>
        <rFont val="Times New Roman"/>
        <family val="1"/>
        <charset val="204"/>
      </rPr>
      <t xml:space="preserve">  в д. Нифантово </t>
    </r>
    <r>
      <rPr>
        <b/>
        <sz val="12"/>
        <color theme="1"/>
        <rFont val="Times New Roman"/>
        <family val="1"/>
        <charset val="204"/>
      </rPr>
      <t>ул.Нифантовская</t>
    </r>
  </si>
  <si>
    <r>
      <t xml:space="preserve">«Разработка проектно-сметной документации к объекту </t>
    </r>
    <r>
      <rPr>
        <b/>
        <sz val="12"/>
        <color theme="1"/>
        <rFont val="Times New Roman"/>
        <family val="1"/>
        <charset val="204"/>
      </rPr>
      <t xml:space="preserve">«Канализация  п. Чебсара </t>
    </r>
    <r>
      <rPr>
        <sz val="12"/>
        <color theme="1"/>
        <rFont val="Times New Roman"/>
        <family val="1"/>
        <charset val="204"/>
      </rPr>
      <t>сельского поселения Чебсарское Шекснинского муниципального района  Вологодской области»</t>
    </r>
  </si>
  <si>
    <r>
      <t xml:space="preserve">Разработка и согласование проектно-сметной документации к объекту «Строительство </t>
    </r>
    <r>
      <rPr>
        <b/>
        <sz val="12"/>
        <color theme="1"/>
        <rFont val="Times New Roman"/>
        <family val="1"/>
        <charset val="204"/>
      </rPr>
      <t>газопровода</t>
    </r>
    <r>
      <rPr>
        <sz val="12"/>
        <color theme="1"/>
        <rFont val="Times New Roman"/>
        <family val="1"/>
        <charset val="204"/>
      </rPr>
      <t xml:space="preserve"> низкого давления в </t>
    </r>
    <r>
      <rPr>
        <b/>
        <sz val="12"/>
        <color theme="1"/>
        <rFont val="Times New Roman"/>
        <family val="1"/>
        <charset val="204"/>
      </rPr>
      <t xml:space="preserve">д. Горка </t>
    </r>
    <r>
      <rPr>
        <sz val="12"/>
        <color theme="1"/>
        <rFont val="Times New Roman"/>
        <family val="1"/>
        <charset val="204"/>
      </rPr>
      <t>сельского поселения Ершовское»</t>
    </r>
  </si>
  <si>
    <r>
      <t>Разработка, согласование и государственная экспертиза проектно-сметной документации к объекту «Строительство распределительного</t>
    </r>
    <r>
      <rPr>
        <b/>
        <sz val="12"/>
        <rFont val="Times New Roman"/>
        <family val="1"/>
        <charset val="204"/>
      </rPr>
      <t xml:space="preserve"> газопровода </t>
    </r>
    <r>
      <rPr>
        <sz val="12"/>
        <rFont val="Times New Roman"/>
        <family val="1"/>
        <charset val="204"/>
      </rPr>
      <t xml:space="preserve">низкого давления в </t>
    </r>
    <r>
      <rPr>
        <b/>
        <sz val="12"/>
        <rFont val="Times New Roman"/>
        <family val="1"/>
        <charset val="204"/>
      </rPr>
      <t xml:space="preserve">п.Подгорный </t>
    </r>
    <r>
      <rPr>
        <sz val="12"/>
        <rFont val="Times New Roman"/>
        <family val="1"/>
        <charset val="204"/>
      </rPr>
      <t>Шекснинского муниципального района Вологодской области»</t>
    </r>
  </si>
  <si>
    <r>
      <t xml:space="preserve">Разработка и согласование проектно-сметной документации к объекту «Строительство </t>
    </r>
    <r>
      <rPr>
        <b/>
        <sz val="12"/>
        <color theme="1"/>
        <rFont val="Times New Roman"/>
        <family val="1"/>
        <charset val="204"/>
      </rPr>
      <t>газопровода</t>
    </r>
    <r>
      <rPr>
        <sz val="12"/>
        <color theme="1"/>
        <rFont val="Times New Roman"/>
        <family val="1"/>
        <charset val="204"/>
      </rPr>
      <t xml:space="preserve"> низкого давления в </t>
    </r>
    <r>
      <rPr>
        <b/>
        <sz val="12"/>
        <color theme="1"/>
        <rFont val="Times New Roman"/>
        <family val="1"/>
        <charset val="204"/>
      </rPr>
      <t>д. Воркопь</t>
    </r>
    <r>
      <rPr>
        <sz val="12"/>
        <color theme="1"/>
        <rFont val="Times New Roman"/>
        <family val="1"/>
        <charset val="204"/>
      </rPr>
      <t xml:space="preserve"> сельского поселения Ершовское»</t>
    </r>
  </si>
  <si>
    <t>Благоустройство территории ул. Гагарина в поселке Шексна</t>
  </si>
  <si>
    <t>Обустройство детской игровой площадки (проект «Немо») по адресу улица Труда, междворовая территория домов 19,21, улица Молодежная дом 8</t>
  </si>
  <si>
    <t>Обустройство детской игровой площадки (проект «Колибри»)» по адресу п. Шексна, ул. Пролетарская, междворовая территория домов 17,19, ул. Гагарина дом 9</t>
  </si>
  <si>
    <t>Обустройство детской игровой площадки по адресу п.Шексна, по улица Юбилейная, д.1а</t>
  </si>
  <si>
    <t>Обустройство детской игровой площадки по адресу ул. Спортивная междворовая территория домов 31,33</t>
  </si>
  <si>
    <t>Приобретение светового оборудования для Слизовского  Дома Культуры</t>
  </si>
  <si>
    <t>Снос ветхого здания в д.Княже</t>
  </si>
  <si>
    <t>Благоустройство территории памятника В.И. Ленину в д.Княже</t>
  </si>
  <si>
    <t>Установка памятных плит и благоустройство территории мемориала в с.Сизьма</t>
  </si>
  <si>
    <t>Ремонт Фоминского сельского Дома культуры</t>
  </si>
  <si>
    <t>Приобретение  костюмов для Чуровского  Дома Культуры</t>
  </si>
  <si>
    <t>Текущий ремонт пола в Слизовском  Доме Культуры</t>
  </si>
  <si>
    <t>Устройство спортивной площадки в населеннном пункте Вологда-20 Шекснинского муниципального района Вологодской области</t>
  </si>
  <si>
    <t>Приобретение дополнительного оборудования  и установка на детской площадке в д. Прогресс ул.Сельская</t>
  </si>
  <si>
    <t>Приобретение дополнительного оборудования и установка  на детской  площадке в д. Костинское</t>
  </si>
  <si>
    <t>Приобретение дополнительного оборудования и установка  на детской  площадке в д. Юрочкино</t>
  </si>
  <si>
    <t>Приобретение и установка детской площадки со спортивным оборудованием в д. Прогресс, ул.Центральная</t>
  </si>
  <si>
    <t>Обустройство спортивной площадки (проект «Спорт в каждый дом») по адресу п. Шексна улица Труда, междворовая территория домов 28,29,30,32</t>
  </si>
  <si>
    <t>Ремонт Пачевского сельского Дома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</si>
</sst>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vertical="center"/>
    </xf>
    <xf numFmtId="43" fontId="0" fillId="0" borderId="0" xfId="1" applyFont="1"/>
    <xf numFmtId="0" fontId="11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top" wrapText="1"/>
    </xf>
    <xf numFmtId="0" fontId="12" fillId="0" borderId="0" xfId="0" applyFont="1"/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0" fillId="0" borderId="0" xfId="0" applyNumberFormat="1"/>
    <xf numFmtId="43" fontId="4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0" fillId="0" borderId="0" xfId="0" applyNumberForma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abSelected="1" zoomScale="75" zoomScaleNormal="75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RowHeight="15.75" x14ac:dyDescent="0.25"/>
  <cols>
    <col min="1" max="1" width="4.85546875" customWidth="1"/>
    <col min="2" max="2" width="21.5703125" style="26" customWidth="1"/>
    <col min="3" max="3" width="33.5703125" customWidth="1"/>
    <col min="4" max="4" width="16.5703125" style="6" customWidth="1"/>
    <col min="5" max="5" width="18.5703125" style="6" customWidth="1"/>
    <col min="6" max="6" width="8.7109375" style="6" customWidth="1"/>
    <col min="7" max="7" width="16.7109375" style="6" customWidth="1"/>
    <col min="8" max="8" width="8.42578125" style="6" customWidth="1"/>
    <col min="9" max="9" width="16.85546875" style="6" customWidth="1"/>
    <col min="10" max="10" width="7.28515625" style="6" customWidth="1"/>
    <col min="11" max="11" width="18.5703125" style="6" customWidth="1"/>
    <col min="12" max="12" width="8.42578125" style="6" customWidth="1"/>
    <col min="13" max="13" width="80.7109375" style="34" hidden="1" customWidth="1"/>
    <col min="14" max="14" width="9.140625" customWidth="1"/>
    <col min="15" max="15" width="14.28515625" customWidth="1"/>
    <col min="16" max="16" width="9.140625" customWidth="1"/>
    <col min="17" max="17" width="14.28515625" customWidth="1"/>
    <col min="20" max="20" width="13.140625" bestFit="1" customWidth="1"/>
  </cols>
  <sheetData>
    <row r="1" spans="1:16" ht="57.75" customHeight="1" x14ac:dyDescent="0.25">
      <c r="A1" s="65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3" spans="1:16" ht="33" customHeight="1" x14ac:dyDescent="0.25">
      <c r="A3" s="66" t="s">
        <v>0</v>
      </c>
      <c r="B3" s="66" t="s">
        <v>1</v>
      </c>
      <c r="C3" s="68" t="s">
        <v>2</v>
      </c>
      <c r="D3" s="10" t="s">
        <v>5</v>
      </c>
      <c r="E3" s="67" t="s">
        <v>6</v>
      </c>
      <c r="F3" s="67"/>
      <c r="G3" s="67" t="s">
        <v>7</v>
      </c>
      <c r="H3" s="67"/>
      <c r="I3" s="67" t="s">
        <v>4</v>
      </c>
      <c r="J3" s="67"/>
      <c r="K3" s="67" t="s">
        <v>8</v>
      </c>
      <c r="L3" s="67"/>
      <c r="M3" s="61" t="s">
        <v>32</v>
      </c>
    </row>
    <row r="4" spans="1:16" s="1" customFormat="1" ht="28.5" customHeight="1" x14ac:dyDescent="0.25">
      <c r="A4" s="55"/>
      <c r="B4" s="55"/>
      <c r="C4" s="63"/>
      <c r="D4" s="16" t="s">
        <v>3</v>
      </c>
      <c r="E4" s="16" t="s">
        <v>3</v>
      </c>
      <c r="F4" s="16" t="s">
        <v>9</v>
      </c>
      <c r="G4" s="16" t="s">
        <v>3</v>
      </c>
      <c r="H4" s="16" t="s">
        <v>9</v>
      </c>
      <c r="I4" s="16" t="s">
        <v>3</v>
      </c>
      <c r="J4" s="16" t="s">
        <v>9</v>
      </c>
      <c r="K4" s="16" t="s">
        <v>3</v>
      </c>
      <c r="L4" s="16" t="s">
        <v>9</v>
      </c>
      <c r="M4" s="62"/>
    </row>
    <row r="5" spans="1:16" s="5" customFormat="1" ht="104.25" customHeight="1" x14ac:dyDescent="0.25">
      <c r="A5" s="8">
        <v>1</v>
      </c>
      <c r="B5" s="55" t="s">
        <v>31</v>
      </c>
      <c r="C5" s="11" t="s">
        <v>59</v>
      </c>
      <c r="D5" s="10">
        <f t="shared" ref="D5:D11" si="0">E5+G5+I5+K5</f>
        <v>1000000</v>
      </c>
      <c r="E5" s="10">
        <v>200000</v>
      </c>
      <c r="F5" s="10">
        <f t="shared" ref="F5:F11" si="1">E5/D5*100</f>
        <v>20</v>
      </c>
      <c r="G5" s="10">
        <v>50000</v>
      </c>
      <c r="H5" s="10">
        <f t="shared" ref="H5:H11" si="2">G5/D5*100</f>
        <v>5</v>
      </c>
      <c r="I5" s="10">
        <v>50000</v>
      </c>
      <c r="J5" s="10">
        <f t="shared" ref="J5:J11" si="3">I5/D5*100</f>
        <v>5</v>
      </c>
      <c r="K5" s="39">
        <v>700000</v>
      </c>
      <c r="L5" s="39">
        <f t="shared" ref="L5:L11" si="4">K5/D5*100</f>
        <v>70</v>
      </c>
      <c r="M5" s="28" t="s">
        <v>33</v>
      </c>
      <c r="O5" s="45"/>
      <c r="P5" s="45"/>
    </row>
    <row r="6" spans="1:16" s="1" customFormat="1" ht="100.5" customHeight="1" x14ac:dyDescent="0.25">
      <c r="A6" s="8">
        <v>2</v>
      </c>
      <c r="B6" s="56"/>
      <c r="C6" s="11" t="s">
        <v>57</v>
      </c>
      <c r="D6" s="12">
        <f t="shared" si="0"/>
        <v>1000000</v>
      </c>
      <c r="E6" s="29">
        <v>230000</v>
      </c>
      <c r="F6" s="12">
        <f t="shared" si="1"/>
        <v>23</v>
      </c>
      <c r="G6" s="12">
        <v>70000</v>
      </c>
      <c r="H6" s="12">
        <f t="shared" si="2"/>
        <v>7.0000000000000009</v>
      </c>
      <c r="I6" s="12"/>
      <c r="J6" s="12">
        <f t="shared" si="3"/>
        <v>0</v>
      </c>
      <c r="K6" s="12">
        <v>700000</v>
      </c>
      <c r="L6" s="12">
        <f t="shared" si="4"/>
        <v>70</v>
      </c>
      <c r="M6" s="28" t="s">
        <v>33</v>
      </c>
      <c r="O6" s="45"/>
      <c r="P6" s="45"/>
    </row>
    <row r="7" spans="1:16" s="1" customFormat="1" ht="156.75" customHeight="1" x14ac:dyDescent="0.25">
      <c r="A7" s="8">
        <v>3</v>
      </c>
      <c r="B7" s="56"/>
      <c r="C7" s="14" t="s">
        <v>58</v>
      </c>
      <c r="D7" s="20">
        <f t="shared" si="0"/>
        <v>795000</v>
      </c>
      <c r="E7" s="20">
        <v>198750</v>
      </c>
      <c r="F7" s="20">
        <f t="shared" si="1"/>
        <v>25</v>
      </c>
      <c r="G7" s="20">
        <v>39750</v>
      </c>
      <c r="H7" s="20">
        <f t="shared" si="2"/>
        <v>5</v>
      </c>
      <c r="I7" s="20"/>
      <c r="J7" s="20">
        <f t="shared" si="3"/>
        <v>0</v>
      </c>
      <c r="K7" s="39">
        <v>556500</v>
      </c>
      <c r="L7" s="39">
        <f t="shared" si="4"/>
        <v>70</v>
      </c>
      <c r="M7" s="28" t="s">
        <v>33</v>
      </c>
      <c r="O7" s="45"/>
      <c r="P7" s="45"/>
    </row>
    <row r="8" spans="1:16" s="1" customFormat="1" ht="78.75" customHeight="1" x14ac:dyDescent="0.25">
      <c r="A8" s="8">
        <v>4</v>
      </c>
      <c r="B8" s="56"/>
      <c r="C8" s="11" t="s">
        <v>53</v>
      </c>
      <c r="D8" s="46">
        <f t="shared" si="0"/>
        <v>950000</v>
      </c>
      <c r="E8" s="46">
        <v>237500</v>
      </c>
      <c r="F8" s="46">
        <f t="shared" si="1"/>
        <v>25</v>
      </c>
      <c r="G8" s="46">
        <v>47500</v>
      </c>
      <c r="H8" s="46">
        <f t="shared" si="2"/>
        <v>5</v>
      </c>
      <c r="I8" s="46"/>
      <c r="J8" s="46">
        <f t="shared" si="3"/>
        <v>0</v>
      </c>
      <c r="K8" s="46">
        <v>665000</v>
      </c>
      <c r="L8" s="46">
        <f t="shared" si="4"/>
        <v>70</v>
      </c>
      <c r="M8" s="28" t="s">
        <v>33</v>
      </c>
      <c r="O8" s="45"/>
      <c r="P8" s="45"/>
    </row>
    <row r="9" spans="1:16" s="1" customFormat="1" ht="78.75" customHeight="1" x14ac:dyDescent="0.25">
      <c r="A9" s="8">
        <v>5</v>
      </c>
      <c r="B9" s="56"/>
      <c r="C9" s="11" t="s">
        <v>54</v>
      </c>
      <c r="D9" s="46">
        <f t="shared" si="0"/>
        <v>980000</v>
      </c>
      <c r="E9" s="46">
        <v>245000</v>
      </c>
      <c r="F9" s="46">
        <f t="shared" si="1"/>
        <v>25</v>
      </c>
      <c r="G9" s="46">
        <v>49000</v>
      </c>
      <c r="H9" s="46">
        <f t="shared" si="2"/>
        <v>5</v>
      </c>
      <c r="I9" s="46"/>
      <c r="J9" s="46">
        <f t="shared" si="3"/>
        <v>0</v>
      </c>
      <c r="K9" s="46">
        <v>686000</v>
      </c>
      <c r="L9" s="46">
        <f t="shared" si="4"/>
        <v>70</v>
      </c>
      <c r="M9" s="28" t="s">
        <v>33</v>
      </c>
      <c r="O9" s="45"/>
      <c r="P9" s="45"/>
    </row>
    <row r="10" spans="1:16" s="1" customFormat="1" ht="78.75" customHeight="1" x14ac:dyDescent="0.25">
      <c r="A10" s="8">
        <v>6</v>
      </c>
      <c r="B10" s="56"/>
      <c r="C10" s="11" t="s">
        <v>55</v>
      </c>
      <c r="D10" s="46">
        <f t="shared" si="0"/>
        <v>980000</v>
      </c>
      <c r="E10" s="46">
        <v>245000</v>
      </c>
      <c r="F10" s="46">
        <f t="shared" si="1"/>
        <v>25</v>
      </c>
      <c r="G10" s="46">
        <v>49000</v>
      </c>
      <c r="H10" s="46">
        <f t="shared" si="2"/>
        <v>5</v>
      </c>
      <c r="I10" s="46"/>
      <c r="J10" s="46">
        <f t="shared" si="3"/>
        <v>0</v>
      </c>
      <c r="K10" s="46">
        <v>686000</v>
      </c>
      <c r="L10" s="46">
        <f t="shared" si="4"/>
        <v>70</v>
      </c>
      <c r="M10" s="28" t="s">
        <v>33</v>
      </c>
      <c r="O10" s="45"/>
      <c r="P10" s="45"/>
    </row>
    <row r="11" spans="1:16" s="1" customFormat="1" ht="105" customHeight="1" x14ac:dyDescent="0.25">
      <c r="A11" s="8">
        <v>7</v>
      </c>
      <c r="B11" s="57"/>
      <c r="C11" s="11" t="s">
        <v>56</v>
      </c>
      <c r="D11" s="20">
        <f t="shared" si="0"/>
        <v>999000</v>
      </c>
      <c r="E11" s="20">
        <v>249700</v>
      </c>
      <c r="F11" s="20">
        <f t="shared" si="1"/>
        <v>24.994994994994997</v>
      </c>
      <c r="G11" s="25">
        <v>50000</v>
      </c>
      <c r="H11" s="20">
        <f t="shared" si="2"/>
        <v>5.005005005005005</v>
      </c>
      <c r="I11" s="20"/>
      <c r="J11" s="20">
        <f t="shared" si="3"/>
        <v>0</v>
      </c>
      <c r="K11" s="39">
        <v>699300</v>
      </c>
      <c r="L11" s="39">
        <f t="shared" si="4"/>
        <v>70</v>
      </c>
      <c r="M11" s="28" t="s">
        <v>33</v>
      </c>
      <c r="O11" s="45"/>
      <c r="P11" s="45"/>
    </row>
    <row r="12" spans="1:16" ht="18.75" customHeight="1" x14ac:dyDescent="0.25">
      <c r="A12" s="58" t="s">
        <v>30</v>
      </c>
      <c r="B12" s="59"/>
      <c r="C12" s="60"/>
      <c r="D12" s="13">
        <f>SUM(D5:D11)</f>
        <v>6704000</v>
      </c>
      <c r="E12" s="13">
        <f>SUM(E5:E11)</f>
        <v>1605950</v>
      </c>
      <c r="F12" s="13" t="s">
        <v>29</v>
      </c>
      <c r="G12" s="13">
        <f>SUM(G5:G11)</f>
        <v>355250</v>
      </c>
      <c r="H12" s="13" t="s">
        <v>29</v>
      </c>
      <c r="I12" s="13">
        <f>SUM(I5:I11)</f>
        <v>50000</v>
      </c>
      <c r="J12" s="13" t="s">
        <v>29</v>
      </c>
      <c r="K12" s="13">
        <f>SUM(K5:K11)</f>
        <v>4692800</v>
      </c>
      <c r="L12" s="13" t="s">
        <v>29</v>
      </c>
      <c r="M12" s="31"/>
      <c r="O12" s="45"/>
    </row>
    <row r="13" spans="1:16" ht="99" customHeight="1" x14ac:dyDescent="0.25">
      <c r="A13" s="9">
        <v>8</v>
      </c>
      <c r="B13" s="55" t="s">
        <v>14</v>
      </c>
      <c r="C13" s="22" t="s">
        <v>62</v>
      </c>
      <c r="D13" s="12">
        <f>E13+G13+I13+K13</f>
        <v>732567</v>
      </c>
      <c r="E13" s="12">
        <v>183070.1</v>
      </c>
      <c r="F13" s="41">
        <f>E13/D13*100</f>
        <v>24.990219324648805</v>
      </c>
      <c r="G13" s="12">
        <v>36700</v>
      </c>
      <c r="H13" s="41">
        <f t="shared" ref="H13:H22" si="5">G13/D13*100</f>
        <v>5.0097806753511964</v>
      </c>
      <c r="I13" s="12"/>
      <c r="J13" s="23">
        <f t="shared" ref="J13:J23" si="6">I13/D13*100</f>
        <v>0</v>
      </c>
      <c r="K13" s="12">
        <v>512796.9</v>
      </c>
      <c r="L13" s="12">
        <f t="shared" ref="L13:L23" si="7">K13/D13*100</f>
        <v>70</v>
      </c>
      <c r="M13" s="31"/>
      <c r="O13" s="45"/>
      <c r="P13" s="45"/>
    </row>
    <row r="14" spans="1:16" ht="52.5" customHeight="1" x14ac:dyDescent="0.25">
      <c r="A14" s="9">
        <v>9</v>
      </c>
      <c r="B14" s="69"/>
      <c r="C14" s="22" t="s">
        <v>63</v>
      </c>
      <c r="D14" s="12">
        <f t="shared" ref="D14:D28" si="8">E14+G14+I14+K14</f>
        <v>429375.74</v>
      </c>
      <c r="E14" s="12">
        <v>106812.72</v>
      </c>
      <c r="F14" s="41">
        <f t="shared" ref="F14:F21" si="9">E14/D14*100</f>
        <v>24.876282018168983</v>
      </c>
      <c r="G14" s="12">
        <v>22000</v>
      </c>
      <c r="H14" s="41">
        <f t="shared" si="5"/>
        <v>5.1237175160385169</v>
      </c>
      <c r="I14" s="12"/>
      <c r="J14" s="12">
        <f t="shared" si="6"/>
        <v>0</v>
      </c>
      <c r="K14" s="12">
        <v>300563.02</v>
      </c>
      <c r="L14" s="12">
        <f t="shared" si="7"/>
        <v>70.00000046579251</v>
      </c>
      <c r="M14" s="28"/>
      <c r="O14" s="45"/>
      <c r="P14" s="45"/>
    </row>
    <row r="15" spans="1:16" ht="87" customHeight="1" x14ac:dyDescent="0.25">
      <c r="A15" s="47">
        <v>10</v>
      </c>
      <c r="B15" s="69"/>
      <c r="C15" s="22" t="s">
        <v>61</v>
      </c>
      <c r="D15" s="12">
        <f>E15+G15+I15+K15</f>
        <v>1482253</v>
      </c>
      <c r="E15" s="12">
        <v>325275.90000000002</v>
      </c>
      <c r="F15" s="41">
        <f t="shared" si="9"/>
        <v>21.944695001460616</v>
      </c>
      <c r="G15" s="12">
        <v>119400</v>
      </c>
      <c r="H15" s="41">
        <f t="shared" si="5"/>
        <v>8.0553049985393859</v>
      </c>
      <c r="I15" s="12"/>
      <c r="J15" s="12">
        <f t="shared" si="6"/>
        <v>0</v>
      </c>
      <c r="K15" s="12">
        <v>1037577.1</v>
      </c>
      <c r="L15" s="12">
        <f t="shared" si="7"/>
        <v>70</v>
      </c>
      <c r="M15" s="31"/>
      <c r="O15" s="45"/>
      <c r="P15" s="45"/>
    </row>
    <row r="16" spans="1:16" ht="99" customHeight="1" x14ac:dyDescent="0.25">
      <c r="A16" s="47">
        <v>11</v>
      </c>
      <c r="B16" s="69"/>
      <c r="C16" s="22" t="s">
        <v>77</v>
      </c>
      <c r="D16" s="12">
        <f t="shared" si="8"/>
        <v>215438</v>
      </c>
      <c r="E16" s="12">
        <v>52331.4</v>
      </c>
      <c r="F16" s="41">
        <f t="shared" si="9"/>
        <v>24.290700804871936</v>
      </c>
      <c r="G16" s="12">
        <v>12300</v>
      </c>
      <c r="H16" s="41">
        <f t="shared" si="5"/>
        <v>5.7092991951280645</v>
      </c>
      <c r="I16" s="12"/>
      <c r="J16" s="12">
        <f t="shared" si="6"/>
        <v>0</v>
      </c>
      <c r="K16" s="12">
        <v>150806.6</v>
      </c>
      <c r="L16" s="12">
        <f t="shared" si="7"/>
        <v>70</v>
      </c>
      <c r="M16" s="31"/>
      <c r="O16" s="45"/>
      <c r="P16" s="45"/>
    </row>
    <row r="17" spans="1:20" ht="41.25" customHeight="1" x14ac:dyDescent="0.25">
      <c r="A17" s="47">
        <v>12</v>
      </c>
      <c r="B17" s="69"/>
      <c r="C17" s="22" t="s">
        <v>60</v>
      </c>
      <c r="D17" s="12">
        <f t="shared" si="8"/>
        <v>1807448</v>
      </c>
      <c r="E17" s="12">
        <v>451861.4</v>
      </c>
      <c r="F17" s="41">
        <f t="shared" si="9"/>
        <v>24.99996680402424</v>
      </c>
      <c r="G17" s="12">
        <v>90373</v>
      </c>
      <c r="H17" s="41">
        <f t="shared" si="5"/>
        <v>5.000033195975762</v>
      </c>
      <c r="I17" s="12"/>
      <c r="J17" s="12">
        <f t="shared" si="6"/>
        <v>0</v>
      </c>
      <c r="K17" s="12">
        <v>1265213.6000000001</v>
      </c>
      <c r="L17" s="12">
        <f t="shared" si="7"/>
        <v>70</v>
      </c>
      <c r="M17" s="31"/>
      <c r="O17" s="45"/>
      <c r="P17" s="45"/>
      <c r="Q17" s="45"/>
    </row>
    <row r="18" spans="1:20" ht="72.75" customHeight="1" x14ac:dyDescent="0.25">
      <c r="A18" s="47">
        <v>13</v>
      </c>
      <c r="B18" s="69"/>
      <c r="C18" s="22" t="s">
        <v>64</v>
      </c>
      <c r="D18" s="12">
        <f t="shared" si="8"/>
        <v>442197.6</v>
      </c>
      <c r="E18" s="12">
        <v>110459.28</v>
      </c>
      <c r="F18" s="41">
        <f t="shared" si="9"/>
        <v>24.979619970800385</v>
      </c>
      <c r="G18" s="12">
        <v>22200</v>
      </c>
      <c r="H18" s="41">
        <f t="shared" si="5"/>
        <v>5.0203800291996163</v>
      </c>
      <c r="I18" s="12"/>
      <c r="J18" s="23">
        <f t="shared" si="6"/>
        <v>0</v>
      </c>
      <c r="K18" s="12">
        <v>309538.32</v>
      </c>
      <c r="L18" s="12">
        <f t="shared" si="7"/>
        <v>70</v>
      </c>
      <c r="M18" s="31"/>
      <c r="O18" s="45"/>
      <c r="P18" s="45"/>
    </row>
    <row r="19" spans="1:20" s="2" customFormat="1" ht="18.75" customHeight="1" x14ac:dyDescent="0.25">
      <c r="A19" s="58" t="s">
        <v>19</v>
      </c>
      <c r="B19" s="59"/>
      <c r="C19" s="60"/>
      <c r="D19" s="13">
        <f>SUM(D13:D18)</f>
        <v>5109279.34</v>
      </c>
      <c r="E19" s="13">
        <f>SUM(E13:E18)</f>
        <v>1229810.8</v>
      </c>
      <c r="F19" s="13" t="s">
        <v>29</v>
      </c>
      <c r="G19" s="13">
        <f>SUM(G13:G18)</f>
        <v>302973</v>
      </c>
      <c r="H19" s="13" t="s">
        <v>29</v>
      </c>
      <c r="I19" s="13">
        <f>SUM(I13:I18)</f>
        <v>0</v>
      </c>
      <c r="J19" s="13" t="s">
        <v>29</v>
      </c>
      <c r="K19" s="13">
        <f>SUM(K13:K18)</f>
        <v>3576495.54</v>
      </c>
      <c r="L19" s="13" t="s">
        <v>29</v>
      </c>
      <c r="M19" s="30"/>
      <c r="O19" s="45"/>
    </row>
    <row r="20" spans="1:20" ht="66.75" customHeight="1" x14ac:dyDescent="0.25">
      <c r="A20" s="42">
        <v>14</v>
      </c>
      <c r="B20" s="52" t="s">
        <v>16</v>
      </c>
      <c r="C20" s="3" t="s">
        <v>40</v>
      </c>
      <c r="D20" s="36">
        <f>E20+G20+I20+K20</f>
        <v>997611</v>
      </c>
      <c r="E20" s="36">
        <v>249283.3</v>
      </c>
      <c r="F20" s="36">
        <f>E20/D20*100</f>
        <v>24.988026395057791</v>
      </c>
      <c r="G20" s="12">
        <v>50000</v>
      </c>
      <c r="H20" s="36">
        <f>G20/D20*100</f>
        <v>5.0119736049422068</v>
      </c>
      <c r="I20" s="36"/>
      <c r="J20" s="36">
        <f>I20/D20*100</f>
        <v>0</v>
      </c>
      <c r="K20" s="39">
        <v>698327.7</v>
      </c>
      <c r="L20" s="39">
        <f>K20/D20*100</f>
        <v>70</v>
      </c>
      <c r="M20" s="31"/>
      <c r="O20" s="45"/>
      <c r="P20" s="45"/>
    </row>
    <row r="21" spans="1:20" ht="52.5" customHeight="1" x14ac:dyDescent="0.25">
      <c r="A21" s="37">
        <v>15</v>
      </c>
      <c r="B21" s="53"/>
      <c r="C21" s="3" t="s">
        <v>41</v>
      </c>
      <c r="D21" s="36">
        <f t="shared" si="8"/>
        <v>245666</v>
      </c>
      <c r="E21" s="36">
        <v>61399.8</v>
      </c>
      <c r="F21" s="36">
        <f t="shared" si="9"/>
        <v>24.99320215251602</v>
      </c>
      <c r="G21" s="36">
        <v>12300</v>
      </c>
      <c r="H21" s="36">
        <f t="shared" si="5"/>
        <v>5.0067978474839823</v>
      </c>
      <c r="I21" s="36"/>
      <c r="J21" s="36">
        <f t="shared" si="6"/>
        <v>0</v>
      </c>
      <c r="K21" s="39">
        <v>171966.2</v>
      </c>
      <c r="L21" s="39">
        <f t="shared" si="7"/>
        <v>70</v>
      </c>
      <c r="M21" s="31"/>
      <c r="O21" s="45"/>
      <c r="P21" s="45"/>
    </row>
    <row r="22" spans="1:20" ht="24" hidden="1" customHeight="1" x14ac:dyDescent="0.25">
      <c r="A22" s="42"/>
      <c r="B22" s="53"/>
      <c r="C22" s="3"/>
      <c r="D22" s="36">
        <f t="shared" si="8"/>
        <v>0</v>
      </c>
      <c r="E22" s="36"/>
      <c r="F22" s="36" t="e">
        <f>E22/D22*100</f>
        <v>#DIV/0!</v>
      </c>
      <c r="G22" s="36"/>
      <c r="H22" s="36" t="e">
        <f t="shared" si="5"/>
        <v>#DIV/0!</v>
      </c>
      <c r="I22" s="36"/>
      <c r="J22" s="36" t="e">
        <f t="shared" si="6"/>
        <v>#DIV/0!</v>
      </c>
      <c r="K22" s="39"/>
      <c r="L22" s="39" t="e">
        <f t="shared" si="7"/>
        <v>#DIV/0!</v>
      </c>
      <c r="M22" s="31"/>
      <c r="O22" s="45"/>
      <c r="P22" s="45"/>
    </row>
    <row r="23" spans="1:20" ht="33" hidden="1" customHeight="1" x14ac:dyDescent="0.25">
      <c r="A23" s="37"/>
      <c r="B23" s="54"/>
      <c r="C23" s="3"/>
      <c r="D23" s="36">
        <f t="shared" si="8"/>
        <v>0</v>
      </c>
      <c r="E23" s="36"/>
      <c r="F23" s="36" t="e">
        <f>E23/D23*100</f>
        <v>#DIV/0!</v>
      </c>
      <c r="G23" s="36"/>
      <c r="H23" s="36" t="e">
        <f>G23/D23*100</f>
        <v>#DIV/0!</v>
      </c>
      <c r="I23" s="36"/>
      <c r="J23" s="36" t="e">
        <f t="shared" si="6"/>
        <v>#DIV/0!</v>
      </c>
      <c r="K23" s="39"/>
      <c r="L23" s="39" t="e">
        <f t="shared" si="7"/>
        <v>#DIV/0!</v>
      </c>
      <c r="M23" s="31"/>
      <c r="O23" s="45"/>
      <c r="P23" s="45"/>
    </row>
    <row r="24" spans="1:20" ht="18.75" customHeight="1" x14ac:dyDescent="0.25">
      <c r="A24" s="37"/>
      <c r="B24" s="70" t="s">
        <v>20</v>
      </c>
      <c r="C24" s="72"/>
      <c r="D24" s="13">
        <f>SUM(D20:D23)</f>
        <v>1243277</v>
      </c>
      <c r="E24" s="13">
        <f>SUM(E20:E23)</f>
        <v>310683.09999999998</v>
      </c>
      <c r="F24" s="13" t="s">
        <v>29</v>
      </c>
      <c r="G24" s="13">
        <f>SUM(G20:G23)</f>
        <v>62300</v>
      </c>
      <c r="H24" s="13" t="s">
        <v>29</v>
      </c>
      <c r="I24" s="13">
        <f>SUM(I21:I22)</f>
        <v>0</v>
      </c>
      <c r="J24" s="13" t="s">
        <v>29</v>
      </c>
      <c r="K24" s="13">
        <f>SUM(K20:K23)</f>
        <v>870293.89999999991</v>
      </c>
      <c r="L24" s="13" t="s">
        <v>29</v>
      </c>
      <c r="M24" s="31"/>
      <c r="O24" s="45"/>
      <c r="P24" s="45"/>
    </row>
    <row r="25" spans="1:20" ht="39" customHeight="1" x14ac:dyDescent="0.25">
      <c r="A25" s="40">
        <v>16</v>
      </c>
      <c r="B25" s="63" t="s">
        <v>10</v>
      </c>
      <c r="C25" s="11" t="s">
        <v>45</v>
      </c>
      <c r="D25" s="43">
        <f t="shared" si="8"/>
        <v>290000</v>
      </c>
      <c r="E25" s="43">
        <v>72500</v>
      </c>
      <c r="F25" s="12">
        <f>E25/D25*100</f>
        <v>25</v>
      </c>
      <c r="G25" s="43">
        <v>14500</v>
      </c>
      <c r="H25" s="12">
        <f>G25/D25*100</f>
        <v>5</v>
      </c>
      <c r="I25" s="13"/>
      <c r="J25" s="12">
        <f>I25/D25*100</f>
        <v>0</v>
      </c>
      <c r="K25" s="43">
        <v>203000</v>
      </c>
      <c r="L25" s="12">
        <f>K25/D25*100</f>
        <v>70</v>
      </c>
      <c r="M25" s="31"/>
      <c r="O25" s="45"/>
      <c r="P25" s="45"/>
    </row>
    <row r="26" spans="1:20" ht="39" customHeight="1" x14ac:dyDescent="0.25">
      <c r="A26" s="50">
        <v>17</v>
      </c>
      <c r="B26" s="64"/>
      <c r="C26" s="11" t="s">
        <v>70</v>
      </c>
      <c r="D26" s="49">
        <f t="shared" si="8"/>
        <v>120000</v>
      </c>
      <c r="E26" s="49">
        <v>30000</v>
      </c>
      <c r="F26" s="12">
        <f t="shared" ref="F26:F27" si="10">E26/D26*100</f>
        <v>25</v>
      </c>
      <c r="G26" s="49">
        <v>6000</v>
      </c>
      <c r="H26" s="12">
        <f t="shared" ref="H26:H27" si="11">G26/D26*100</f>
        <v>5</v>
      </c>
      <c r="I26" s="13"/>
      <c r="J26" s="12"/>
      <c r="K26" s="49">
        <v>84000</v>
      </c>
      <c r="L26" s="12">
        <f t="shared" ref="L26:L29" si="12">K26/D26*100</f>
        <v>70</v>
      </c>
      <c r="M26" s="31"/>
      <c r="O26" s="45"/>
      <c r="P26" s="45"/>
    </row>
    <row r="27" spans="1:20" ht="39" customHeight="1" x14ac:dyDescent="0.25">
      <c r="A27" s="50">
        <v>18</v>
      </c>
      <c r="B27" s="64"/>
      <c r="C27" s="11" t="s">
        <v>71</v>
      </c>
      <c r="D27" s="49">
        <f t="shared" si="8"/>
        <v>392682</v>
      </c>
      <c r="E27" s="49">
        <v>98169.600000000006</v>
      </c>
      <c r="F27" s="12">
        <f t="shared" si="10"/>
        <v>24.999770806912466</v>
      </c>
      <c r="G27" s="49">
        <v>19635</v>
      </c>
      <c r="H27" s="12">
        <f t="shared" si="11"/>
        <v>5.0002291930875371</v>
      </c>
      <c r="I27" s="13"/>
      <c r="J27" s="12"/>
      <c r="K27" s="49">
        <v>274877.40000000002</v>
      </c>
      <c r="L27" s="12">
        <f t="shared" si="12"/>
        <v>70</v>
      </c>
      <c r="M27" s="31"/>
      <c r="O27" s="45"/>
      <c r="P27" s="45"/>
      <c r="T27" s="45"/>
    </row>
    <row r="28" spans="1:20" ht="48.75" customHeight="1" x14ac:dyDescent="0.25">
      <c r="A28" s="50">
        <v>19</v>
      </c>
      <c r="B28" s="64"/>
      <c r="C28" s="11" t="s">
        <v>65</v>
      </c>
      <c r="D28" s="43">
        <f t="shared" si="8"/>
        <v>36976</v>
      </c>
      <c r="E28" s="43">
        <v>9243.7999999999993</v>
      </c>
      <c r="F28" s="12">
        <f>E28/D28*100</f>
        <v>24.999459108610989</v>
      </c>
      <c r="G28" s="43">
        <v>1849</v>
      </c>
      <c r="H28" s="12">
        <f>G28/D28*100</f>
        <v>5.0005408913890088</v>
      </c>
      <c r="I28" s="43"/>
      <c r="J28" s="12">
        <f>I28/D28*100</f>
        <v>0</v>
      </c>
      <c r="K28" s="43">
        <v>25883.200000000001</v>
      </c>
      <c r="L28" s="12">
        <f t="shared" si="12"/>
        <v>70</v>
      </c>
      <c r="M28" s="31"/>
      <c r="O28" s="45"/>
      <c r="P28" s="45"/>
    </row>
    <row r="29" spans="1:20" s="1" customFormat="1" ht="21.75" customHeight="1" x14ac:dyDescent="0.25">
      <c r="A29" s="70" t="s">
        <v>21</v>
      </c>
      <c r="B29" s="71"/>
      <c r="C29" s="72"/>
      <c r="D29" s="21">
        <f>SUM(D25:D28)</f>
        <v>839658</v>
      </c>
      <c r="E29" s="21">
        <f>SUM(E25:E28)</f>
        <v>209913.4</v>
      </c>
      <c r="F29" s="21"/>
      <c r="G29" s="21">
        <f>SUM(G25:G28)</f>
        <v>41984</v>
      </c>
      <c r="H29" s="21"/>
      <c r="I29" s="21">
        <f>SUM(I25:I28)</f>
        <v>0</v>
      </c>
      <c r="J29" s="21"/>
      <c r="K29" s="21">
        <f>SUM(K25:K28)</f>
        <v>587760.6</v>
      </c>
      <c r="L29" s="12">
        <f t="shared" si="12"/>
        <v>70</v>
      </c>
      <c r="M29" s="28"/>
      <c r="O29" s="45"/>
    </row>
    <row r="30" spans="1:20" s="1" customFormat="1" ht="69" customHeight="1" x14ac:dyDescent="0.25">
      <c r="A30" s="50">
        <v>20</v>
      </c>
      <c r="B30" s="55" t="s">
        <v>13</v>
      </c>
      <c r="C30" s="11" t="s">
        <v>73</v>
      </c>
      <c r="D30" s="20">
        <f t="shared" ref="D30:D59" si="13">E30+G30+I30+K30</f>
        <v>223055</v>
      </c>
      <c r="E30" s="12">
        <v>55763.5</v>
      </c>
      <c r="F30" s="20">
        <f t="shared" ref="F30:F59" si="14">E30/D30*100</f>
        <v>24.999887920019724</v>
      </c>
      <c r="G30" s="12">
        <v>11153</v>
      </c>
      <c r="H30" s="20">
        <f t="shared" ref="H30:H59" si="15">G30/D30*100</f>
        <v>5.0001120799802745</v>
      </c>
      <c r="I30" s="21"/>
      <c r="J30" s="20">
        <f t="shared" ref="J30:J59" si="16">I30/D30*100</f>
        <v>0</v>
      </c>
      <c r="K30" s="12">
        <v>156138.5</v>
      </c>
      <c r="L30" s="39">
        <f t="shared" ref="L30:L59" si="17">K30/D30*100</f>
        <v>70</v>
      </c>
      <c r="M30" s="28"/>
      <c r="O30" s="45"/>
      <c r="P30" s="45"/>
    </row>
    <row r="31" spans="1:20" s="1" customFormat="1" ht="67.5" customHeight="1" x14ac:dyDescent="0.25">
      <c r="A31" s="50">
        <v>21</v>
      </c>
      <c r="B31" s="69"/>
      <c r="C31" s="11" t="s">
        <v>74</v>
      </c>
      <c r="D31" s="20">
        <f t="shared" si="13"/>
        <v>63573</v>
      </c>
      <c r="E31" s="12">
        <v>15892.9</v>
      </c>
      <c r="F31" s="20">
        <f t="shared" si="14"/>
        <v>24.999449451811305</v>
      </c>
      <c r="G31" s="12">
        <v>3179</v>
      </c>
      <c r="H31" s="20">
        <f t="shared" si="15"/>
        <v>5.0005505481886967</v>
      </c>
      <c r="I31" s="21"/>
      <c r="J31" s="20">
        <f t="shared" si="16"/>
        <v>0</v>
      </c>
      <c r="K31" s="12">
        <v>44501.1</v>
      </c>
      <c r="L31" s="39">
        <f t="shared" si="17"/>
        <v>70</v>
      </c>
      <c r="M31" s="28"/>
      <c r="O31" s="45"/>
      <c r="P31" s="45"/>
    </row>
    <row r="32" spans="1:20" s="1" customFormat="1" ht="66.75" customHeight="1" x14ac:dyDescent="0.25">
      <c r="A32" s="50">
        <v>22</v>
      </c>
      <c r="B32" s="69"/>
      <c r="C32" s="11" t="s">
        <v>75</v>
      </c>
      <c r="D32" s="20">
        <f t="shared" si="13"/>
        <v>86810</v>
      </c>
      <c r="E32" s="12">
        <v>21702</v>
      </c>
      <c r="F32" s="20">
        <f t="shared" si="14"/>
        <v>24.999424029489688</v>
      </c>
      <c r="G32" s="12">
        <v>4341</v>
      </c>
      <c r="H32" s="20">
        <f>G32/D32*100</f>
        <v>5.0005759705103099</v>
      </c>
      <c r="I32" s="12"/>
      <c r="J32" s="20">
        <f t="shared" si="16"/>
        <v>0</v>
      </c>
      <c r="K32" s="12">
        <v>60767</v>
      </c>
      <c r="L32" s="39">
        <f t="shared" si="17"/>
        <v>70</v>
      </c>
      <c r="M32" s="28"/>
      <c r="O32" s="45"/>
      <c r="P32" s="45"/>
    </row>
    <row r="33" spans="1:16" s="1" customFormat="1" ht="70.5" customHeight="1" x14ac:dyDescent="0.25">
      <c r="A33" s="50">
        <v>23</v>
      </c>
      <c r="B33" s="73"/>
      <c r="C33" s="14" t="s">
        <v>76</v>
      </c>
      <c r="D33" s="20">
        <f t="shared" si="13"/>
        <v>581725</v>
      </c>
      <c r="E33" s="12">
        <v>145430.5</v>
      </c>
      <c r="F33" s="20">
        <f t="shared" si="14"/>
        <v>24.999871073101552</v>
      </c>
      <c r="G33" s="12">
        <v>29087</v>
      </c>
      <c r="H33" s="20">
        <f t="shared" si="15"/>
        <v>5.0001289268984488</v>
      </c>
      <c r="I33" s="12"/>
      <c r="J33" s="20">
        <f t="shared" si="16"/>
        <v>0</v>
      </c>
      <c r="K33" s="12">
        <v>407207.5</v>
      </c>
      <c r="L33" s="39">
        <f t="shared" si="17"/>
        <v>70</v>
      </c>
      <c r="M33" s="28"/>
      <c r="O33" s="45"/>
      <c r="P33" s="45"/>
    </row>
    <row r="34" spans="1:16" s="24" customFormat="1" ht="21.75" customHeight="1" x14ac:dyDescent="0.25">
      <c r="A34" s="58" t="s">
        <v>25</v>
      </c>
      <c r="B34" s="59"/>
      <c r="C34" s="60"/>
      <c r="D34" s="13">
        <f>SUM(D30:D33)</f>
        <v>955163</v>
      </c>
      <c r="E34" s="13">
        <f>SUM(E30:E33)</f>
        <v>238788.9</v>
      </c>
      <c r="F34" s="13" t="s">
        <v>29</v>
      </c>
      <c r="G34" s="13">
        <f>SUM(G30:G33)</f>
        <v>47760</v>
      </c>
      <c r="H34" s="13" t="s">
        <v>29</v>
      </c>
      <c r="I34" s="13">
        <f>SUM(I30:I33)</f>
        <v>0</v>
      </c>
      <c r="J34" s="13" t="s">
        <v>29</v>
      </c>
      <c r="K34" s="13">
        <f>SUM(K30:K33)</f>
        <v>668614.1</v>
      </c>
      <c r="L34" s="13" t="s">
        <v>29</v>
      </c>
      <c r="M34" s="32"/>
      <c r="O34" s="45"/>
      <c r="P34" s="45"/>
    </row>
    <row r="35" spans="1:16" s="1" customFormat="1" ht="55.5" customHeight="1" x14ac:dyDescent="0.25">
      <c r="A35" s="8">
        <v>24</v>
      </c>
      <c r="B35" s="66" t="s">
        <v>11</v>
      </c>
      <c r="C35" s="11" t="s">
        <v>37</v>
      </c>
      <c r="D35" s="19">
        <f t="shared" si="13"/>
        <v>100000</v>
      </c>
      <c r="E35" s="19">
        <v>25000</v>
      </c>
      <c r="F35" s="19">
        <f t="shared" si="14"/>
        <v>25</v>
      </c>
      <c r="G35" s="19">
        <v>5000</v>
      </c>
      <c r="H35" s="19">
        <f t="shared" si="15"/>
        <v>5</v>
      </c>
      <c r="I35" s="19"/>
      <c r="J35" s="19">
        <f t="shared" si="16"/>
        <v>0</v>
      </c>
      <c r="K35" s="39">
        <v>70000</v>
      </c>
      <c r="L35" s="39">
        <f t="shared" si="17"/>
        <v>70</v>
      </c>
      <c r="M35" s="28"/>
      <c r="O35" s="45"/>
      <c r="P35" s="45"/>
    </row>
    <row r="36" spans="1:16" s="1" customFormat="1" ht="54.75" customHeight="1" x14ac:dyDescent="0.25">
      <c r="A36" s="8">
        <v>25</v>
      </c>
      <c r="B36" s="66"/>
      <c r="C36" s="14" t="s">
        <v>48</v>
      </c>
      <c r="D36" s="19">
        <f t="shared" si="13"/>
        <v>300000</v>
      </c>
      <c r="E36" s="19">
        <v>60000</v>
      </c>
      <c r="F36" s="19">
        <f t="shared" si="14"/>
        <v>20</v>
      </c>
      <c r="G36" s="19">
        <v>30000</v>
      </c>
      <c r="H36" s="19">
        <f t="shared" si="15"/>
        <v>10</v>
      </c>
      <c r="I36" s="19"/>
      <c r="J36" s="19">
        <f t="shared" si="16"/>
        <v>0</v>
      </c>
      <c r="K36" s="39">
        <v>210000</v>
      </c>
      <c r="L36" s="39">
        <f t="shared" si="17"/>
        <v>70</v>
      </c>
      <c r="M36" s="28"/>
      <c r="O36" s="45"/>
      <c r="P36" s="45"/>
    </row>
    <row r="37" spans="1:16" s="1" customFormat="1" ht="54.75" customHeight="1" x14ac:dyDescent="0.25">
      <c r="A37" s="8">
        <v>26</v>
      </c>
      <c r="B37" s="66"/>
      <c r="C37" s="14" t="s">
        <v>36</v>
      </c>
      <c r="D37" s="29">
        <f t="shared" si="13"/>
        <v>50000</v>
      </c>
      <c r="E37" s="29">
        <v>12500</v>
      </c>
      <c r="F37" s="29">
        <f t="shared" si="14"/>
        <v>25</v>
      </c>
      <c r="G37" s="29">
        <v>2500</v>
      </c>
      <c r="H37" s="29">
        <f t="shared" si="15"/>
        <v>5</v>
      </c>
      <c r="I37" s="29"/>
      <c r="J37" s="29">
        <f t="shared" si="16"/>
        <v>0</v>
      </c>
      <c r="K37" s="39">
        <v>35000</v>
      </c>
      <c r="L37" s="39">
        <f t="shared" si="17"/>
        <v>70</v>
      </c>
      <c r="M37" s="28"/>
      <c r="O37" s="45"/>
      <c r="P37" s="45"/>
    </row>
    <row r="38" spans="1:16" s="1" customFormat="1" ht="54.75" customHeight="1" x14ac:dyDescent="0.25">
      <c r="A38" s="8">
        <v>27</v>
      </c>
      <c r="B38" s="66"/>
      <c r="C38" s="14" t="s">
        <v>38</v>
      </c>
      <c r="D38" s="36">
        <f t="shared" si="13"/>
        <v>320000</v>
      </c>
      <c r="E38" s="36">
        <v>64000</v>
      </c>
      <c r="F38" s="36">
        <f t="shared" si="14"/>
        <v>20</v>
      </c>
      <c r="G38" s="36">
        <v>32000</v>
      </c>
      <c r="H38" s="36">
        <f t="shared" si="15"/>
        <v>10</v>
      </c>
      <c r="I38" s="36"/>
      <c r="J38" s="36">
        <f t="shared" si="16"/>
        <v>0</v>
      </c>
      <c r="K38" s="39">
        <v>224000</v>
      </c>
      <c r="L38" s="39">
        <f t="shared" si="17"/>
        <v>70</v>
      </c>
      <c r="M38" s="28"/>
      <c r="O38" s="45"/>
      <c r="P38" s="45"/>
    </row>
    <row r="39" spans="1:16" s="1" customFormat="1" ht="50.25" customHeight="1" x14ac:dyDescent="0.25">
      <c r="A39" s="8">
        <v>28</v>
      </c>
      <c r="B39" s="66"/>
      <c r="C39" s="11" t="s">
        <v>35</v>
      </c>
      <c r="D39" s="19">
        <f t="shared" si="13"/>
        <v>50000</v>
      </c>
      <c r="E39" s="19">
        <v>12500</v>
      </c>
      <c r="F39" s="19">
        <f t="shared" si="14"/>
        <v>25</v>
      </c>
      <c r="G39" s="19">
        <v>2500</v>
      </c>
      <c r="H39" s="19">
        <f t="shared" si="15"/>
        <v>5</v>
      </c>
      <c r="I39" s="19"/>
      <c r="J39" s="19">
        <f t="shared" si="16"/>
        <v>0</v>
      </c>
      <c r="K39" s="39">
        <v>35000</v>
      </c>
      <c r="L39" s="39">
        <f t="shared" si="17"/>
        <v>70</v>
      </c>
      <c r="M39" s="28"/>
      <c r="O39" s="45"/>
      <c r="P39" s="45"/>
    </row>
    <row r="40" spans="1:16" s="24" customFormat="1" ht="26.25" customHeight="1" x14ac:dyDescent="0.25">
      <c r="A40" s="58" t="s">
        <v>22</v>
      </c>
      <c r="B40" s="59"/>
      <c r="C40" s="60"/>
      <c r="D40" s="13">
        <f>SUM(D35:D39)</f>
        <v>820000</v>
      </c>
      <c r="E40" s="13">
        <f>SUM(E35:E39)</f>
        <v>174000</v>
      </c>
      <c r="F40" s="13" t="s">
        <v>29</v>
      </c>
      <c r="G40" s="13">
        <f>SUM(G35:G39)</f>
        <v>72000</v>
      </c>
      <c r="H40" s="13" t="s">
        <v>29</v>
      </c>
      <c r="I40" s="13">
        <f>SUM(I35:I39)</f>
        <v>0</v>
      </c>
      <c r="J40" s="13" t="s">
        <v>29</v>
      </c>
      <c r="K40" s="13">
        <f>SUM(K35:K39)</f>
        <v>574000</v>
      </c>
      <c r="L40" s="13" t="s">
        <v>29</v>
      </c>
      <c r="M40" s="32"/>
      <c r="O40" s="45"/>
      <c r="P40" s="45"/>
    </row>
    <row r="41" spans="1:16" s="1" customFormat="1" ht="48" customHeight="1" x14ac:dyDescent="0.25">
      <c r="A41" s="9">
        <v>29</v>
      </c>
      <c r="B41" s="74" t="s">
        <v>12</v>
      </c>
      <c r="C41" s="22" t="s">
        <v>49</v>
      </c>
      <c r="D41" s="20">
        <f t="shared" si="13"/>
        <v>96000</v>
      </c>
      <c r="E41" s="20">
        <v>24000</v>
      </c>
      <c r="F41" s="20">
        <f t="shared" si="14"/>
        <v>25</v>
      </c>
      <c r="G41" s="20">
        <v>4800</v>
      </c>
      <c r="H41" s="20">
        <f t="shared" si="15"/>
        <v>5</v>
      </c>
      <c r="I41" s="20"/>
      <c r="J41" s="20">
        <f t="shared" si="16"/>
        <v>0</v>
      </c>
      <c r="K41" s="39">
        <v>67200</v>
      </c>
      <c r="L41" s="39">
        <f t="shared" si="17"/>
        <v>70</v>
      </c>
      <c r="M41" s="28"/>
      <c r="O41" s="45"/>
      <c r="P41" s="45"/>
    </row>
    <row r="42" spans="1:16" s="1" customFormat="1" ht="55.5" customHeight="1" x14ac:dyDescent="0.25">
      <c r="A42" s="35">
        <v>30</v>
      </c>
      <c r="B42" s="75"/>
      <c r="C42" s="22" t="s">
        <v>50</v>
      </c>
      <c r="D42" s="36">
        <f t="shared" si="13"/>
        <v>99500</v>
      </c>
      <c r="E42" s="36">
        <v>24875</v>
      </c>
      <c r="F42" s="36">
        <f t="shared" si="14"/>
        <v>25</v>
      </c>
      <c r="G42" s="36">
        <v>4975</v>
      </c>
      <c r="H42" s="36">
        <f t="shared" si="15"/>
        <v>5</v>
      </c>
      <c r="I42" s="36"/>
      <c r="J42" s="36">
        <f t="shared" si="16"/>
        <v>0</v>
      </c>
      <c r="K42" s="39">
        <v>69650</v>
      </c>
      <c r="L42" s="39">
        <f t="shared" si="17"/>
        <v>70</v>
      </c>
      <c r="M42" s="28"/>
      <c r="O42" s="45"/>
      <c r="P42" s="45"/>
    </row>
    <row r="43" spans="1:16" s="1" customFormat="1" ht="53.25" customHeight="1" x14ac:dyDescent="0.25">
      <c r="A43" s="48">
        <v>31</v>
      </c>
      <c r="B43" s="75"/>
      <c r="C43" s="22" t="s">
        <v>51</v>
      </c>
      <c r="D43" s="36">
        <f t="shared" si="13"/>
        <v>136000</v>
      </c>
      <c r="E43" s="36">
        <v>34000</v>
      </c>
      <c r="F43" s="36">
        <f t="shared" si="14"/>
        <v>25</v>
      </c>
      <c r="G43" s="36">
        <v>6800</v>
      </c>
      <c r="H43" s="36">
        <f t="shared" si="15"/>
        <v>5</v>
      </c>
      <c r="I43" s="36"/>
      <c r="J43" s="36">
        <f t="shared" si="16"/>
        <v>0</v>
      </c>
      <c r="K43" s="39">
        <v>95200</v>
      </c>
      <c r="L43" s="39">
        <f t="shared" si="17"/>
        <v>70</v>
      </c>
      <c r="M43" s="28"/>
      <c r="O43" s="45"/>
      <c r="P43" s="45"/>
    </row>
    <row r="44" spans="1:16" s="1" customFormat="1" ht="53.25" customHeight="1" x14ac:dyDescent="0.25">
      <c r="A44" s="48">
        <v>32</v>
      </c>
      <c r="B44" s="75"/>
      <c r="C44" s="22" t="s">
        <v>39</v>
      </c>
      <c r="D44" s="43">
        <f t="shared" si="13"/>
        <v>100000</v>
      </c>
      <c r="E44" s="43">
        <v>25000</v>
      </c>
      <c r="F44" s="43">
        <f t="shared" si="14"/>
        <v>25</v>
      </c>
      <c r="G44" s="43">
        <v>5000</v>
      </c>
      <c r="H44" s="43">
        <f t="shared" si="15"/>
        <v>5</v>
      </c>
      <c r="I44" s="43"/>
      <c r="J44" s="43">
        <f t="shared" si="16"/>
        <v>0</v>
      </c>
      <c r="K44" s="43">
        <v>70000</v>
      </c>
      <c r="L44" s="43">
        <f t="shared" si="17"/>
        <v>70</v>
      </c>
      <c r="M44" s="28"/>
      <c r="O44" s="45"/>
      <c r="P44" s="45"/>
    </row>
    <row r="45" spans="1:16" s="1" customFormat="1" ht="56.25" customHeight="1" x14ac:dyDescent="0.25">
      <c r="A45" s="48">
        <v>33</v>
      </c>
      <c r="B45" s="75"/>
      <c r="C45" s="22" t="s">
        <v>52</v>
      </c>
      <c r="D45" s="36">
        <f t="shared" si="13"/>
        <v>200000</v>
      </c>
      <c r="E45" s="36">
        <v>50000</v>
      </c>
      <c r="F45" s="36">
        <f t="shared" si="14"/>
        <v>25</v>
      </c>
      <c r="G45" s="36">
        <v>10000</v>
      </c>
      <c r="H45" s="36">
        <f t="shared" si="15"/>
        <v>5</v>
      </c>
      <c r="I45" s="36"/>
      <c r="J45" s="36">
        <f t="shared" si="16"/>
        <v>0</v>
      </c>
      <c r="K45" s="39">
        <v>140000</v>
      </c>
      <c r="L45" s="39">
        <f t="shared" si="17"/>
        <v>70</v>
      </c>
      <c r="M45" s="28"/>
      <c r="O45" s="45"/>
      <c r="P45" s="45"/>
    </row>
    <row r="46" spans="1:16" s="24" customFormat="1" ht="25.5" customHeight="1" x14ac:dyDescent="0.25">
      <c r="A46" s="58" t="s">
        <v>23</v>
      </c>
      <c r="B46" s="59"/>
      <c r="C46" s="60"/>
      <c r="D46" s="13">
        <f>SUM(D41:D45)</f>
        <v>631500</v>
      </c>
      <c r="E46" s="13">
        <f>SUM(E41:E45)</f>
        <v>157875</v>
      </c>
      <c r="F46" s="13" t="s">
        <v>29</v>
      </c>
      <c r="G46" s="13">
        <f>SUM(G41:G45)</f>
        <v>31575</v>
      </c>
      <c r="H46" s="13" t="s">
        <v>29</v>
      </c>
      <c r="I46" s="13">
        <f>SUM(I41:I45)</f>
        <v>0</v>
      </c>
      <c r="J46" s="13" t="s">
        <v>29</v>
      </c>
      <c r="K46" s="13">
        <f>SUM(K41:K45)</f>
        <v>442050</v>
      </c>
      <c r="L46" s="13" t="s">
        <v>29</v>
      </c>
      <c r="M46" s="32"/>
      <c r="O46" s="45"/>
      <c r="P46" s="45"/>
    </row>
    <row r="47" spans="1:16" s="1" customFormat="1" ht="50.25" customHeight="1" x14ac:dyDescent="0.25">
      <c r="A47" s="9">
        <v>34</v>
      </c>
      <c r="B47" s="69" t="s">
        <v>15</v>
      </c>
      <c r="C47" s="3" t="s">
        <v>42</v>
      </c>
      <c r="D47" s="20">
        <f t="shared" si="13"/>
        <v>150000</v>
      </c>
      <c r="E47" s="20">
        <v>36000</v>
      </c>
      <c r="F47" s="20">
        <f t="shared" si="14"/>
        <v>24</v>
      </c>
      <c r="G47" s="20">
        <v>9000</v>
      </c>
      <c r="H47" s="20">
        <f t="shared" si="15"/>
        <v>6</v>
      </c>
      <c r="I47" s="20"/>
      <c r="J47" s="20">
        <f t="shared" si="16"/>
        <v>0</v>
      </c>
      <c r="K47" s="39">
        <v>105000</v>
      </c>
      <c r="L47" s="39">
        <f>K47/D47*100</f>
        <v>70</v>
      </c>
      <c r="M47" s="28"/>
      <c r="O47" s="45"/>
      <c r="P47" s="45"/>
    </row>
    <row r="48" spans="1:16" s="1" customFormat="1" ht="25.5" customHeight="1" x14ac:dyDescent="0.25">
      <c r="A48" s="15">
        <v>35</v>
      </c>
      <c r="B48" s="69"/>
      <c r="C48" s="3" t="s">
        <v>66</v>
      </c>
      <c r="D48" s="20">
        <f t="shared" si="13"/>
        <v>127000</v>
      </c>
      <c r="E48" s="20">
        <v>30480</v>
      </c>
      <c r="F48" s="20">
        <f t="shared" si="14"/>
        <v>24</v>
      </c>
      <c r="G48" s="20">
        <v>7620</v>
      </c>
      <c r="H48" s="20">
        <f t="shared" si="15"/>
        <v>6</v>
      </c>
      <c r="I48" s="20"/>
      <c r="J48" s="20">
        <f t="shared" si="16"/>
        <v>0</v>
      </c>
      <c r="K48" s="39">
        <v>88900</v>
      </c>
      <c r="L48" s="39">
        <f t="shared" si="17"/>
        <v>70</v>
      </c>
      <c r="M48" s="28"/>
      <c r="O48" s="45"/>
      <c r="P48" s="45"/>
    </row>
    <row r="49" spans="1:16" s="1" customFormat="1" ht="39" customHeight="1" x14ac:dyDescent="0.25">
      <c r="A49" s="48">
        <v>36</v>
      </c>
      <c r="B49" s="69"/>
      <c r="C49" s="3" t="s">
        <v>43</v>
      </c>
      <c r="D49" s="20">
        <f t="shared" si="13"/>
        <v>200000</v>
      </c>
      <c r="E49" s="20">
        <v>48000</v>
      </c>
      <c r="F49" s="20">
        <f t="shared" si="14"/>
        <v>24</v>
      </c>
      <c r="G49" s="20">
        <v>12000</v>
      </c>
      <c r="H49" s="20">
        <f t="shared" si="15"/>
        <v>6</v>
      </c>
      <c r="I49" s="20"/>
      <c r="J49" s="20">
        <f t="shared" si="16"/>
        <v>0</v>
      </c>
      <c r="K49" s="39">
        <v>140000</v>
      </c>
      <c r="L49" s="39">
        <f t="shared" si="17"/>
        <v>70</v>
      </c>
      <c r="M49" s="28"/>
      <c r="O49" s="45"/>
      <c r="P49" s="45"/>
    </row>
    <row r="50" spans="1:16" s="1" customFormat="1" ht="46.5" customHeight="1" x14ac:dyDescent="0.25">
      <c r="A50" s="48">
        <v>37</v>
      </c>
      <c r="B50" s="69"/>
      <c r="C50" s="3" t="s">
        <v>67</v>
      </c>
      <c r="D50" s="20">
        <f t="shared" si="13"/>
        <v>60000</v>
      </c>
      <c r="E50" s="20">
        <v>14400</v>
      </c>
      <c r="F50" s="20">
        <f t="shared" si="14"/>
        <v>24</v>
      </c>
      <c r="G50" s="20">
        <v>3600</v>
      </c>
      <c r="H50" s="20">
        <f t="shared" si="15"/>
        <v>6</v>
      </c>
      <c r="I50" s="20"/>
      <c r="J50" s="20">
        <f t="shared" si="16"/>
        <v>0</v>
      </c>
      <c r="K50" s="39">
        <v>42000</v>
      </c>
      <c r="L50" s="39">
        <f t="shared" si="17"/>
        <v>70</v>
      </c>
      <c r="M50" s="28"/>
      <c r="O50" s="45"/>
      <c r="P50" s="45"/>
    </row>
    <row r="51" spans="1:16" s="1" customFormat="1" ht="46.5" customHeight="1" x14ac:dyDescent="0.25">
      <c r="A51" s="48">
        <v>38</v>
      </c>
      <c r="B51" s="69"/>
      <c r="C51" s="3" t="s">
        <v>68</v>
      </c>
      <c r="D51" s="43">
        <f t="shared" si="13"/>
        <v>500000</v>
      </c>
      <c r="E51" s="43">
        <v>100000</v>
      </c>
      <c r="F51" s="43">
        <f t="shared" si="14"/>
        <v>20</v>
      </c>
      <c r="G51" s="43">
        <v>50000</v>
      </c>
      <c r="H51" s="43">
        <f t="shared" si="15"/>
        <v>10</v>
      </c>
      <c r="I51" s="43"/>
      <c r="J51" s="43">
        <f t="shared" si="16"/>
        <v>0</v>
      </c>
      <c r="K51" s="43">
        <v>350000</v>
      </c>
      <c r="L51" s="43">
        <f t="shared" si="17"/>
        <v>70</v>
      </c>
      <c r="M51" s="28"/>
      <c r="O51" s="45"/>
      <c r="P51" s="45"/>
    </row>
    <row r="52" spans="1:16" s="1" customFormat="1" ht="33" customHeight="1" x14ac:dyDescent="0.25">
      <c r="A52" s="48">
        <v>39</v>
      </c>
      <c r="B52" s="73"/>
      <c r="C52" s="3" t="s">
        <v>44</v>
      </c>
      <c r="D52" s="20">
        <f t="shared" si="13"/>
        <v>40000</v>
      </c>
      <c r="E52" s="20">
        <v>10000</v>
      </c>
      <c r="F52" s="20">
        <f t="shared" si="14"/>
        <v>25</v>
      </c>
      <c r="G52" s="20">
        <v>2000</v>
      </c>
      <c r="H52" s="20">
        <f t="shared" si="15"/>
        <v>5</v>
      </c>
      <c r="I52" s="20"/>
      <c r="J52" s="20">
        <f t="shared" si="16"/>
        <v>0</v>
      </c>
      <c r="K52" s="39">
        <v>28000</v>
      </c>
      <c r="L52" s="39">
        <f t="shared" si="17"/>
        <v>70</v>
      </c>
      <c r="M52" s="28"/>
      <c r="O52" s="45"/>
      <c r="P52" s="45"/>
    </row>
    <row r="53" spans="1:16" s="24" customFormat="1" ht="24.75" customHeight="1" x14ac:dyDescent="0.25">
      <c r="A53" s="58" t="s">
        <v>24</v>
      </c>
      <c r="B53" s="59"/>
      <c r="C53" s="60"/>
      <c r="D53" s="13">
        <f>SUM(D47:D52)</f>
        <v>1077000</v>
      </c>
      <c r="E53" s="13">
        <f>SUM(E47:E52)</f>
        <v>238880</v>
      </c>
      <c r="F53" s="13" t="s">
        <v>29</v>
      </c>
      <c r="G53" s="13">
        <f>SUM(G47:G52)</f>
        <v>84220</v>
      </c>
      <c r="H53" s="13" t="s">
        <v>29</v>
      </c>
      <c r="I53" s="13">
        <f>SUM(I47:I52)</f>
        <v>0</v>
      </c>
      <c r="J53" s="13" t="s">
        <v>29</v>
      </c>
      <c r="K53" s="13">
        <f>SUM(K47:K52)</f>
        <v>753900</v>
      </c>
      <c r="L53" s="13" t="s">
        <v>29</v>
      </c>
      <c r="M53" s="32"/>
      <c r="O53" s="45"/>
      <c r="P53" s="45"/>
    </row>
    <row r="54" spans="1:16" s="24" customFormat="1" ht="47.25" customHeight="1" x14ac:dyDescent="0.25">
      <c r="A54" s="51">
        <v>40</v>
      </c>
      <c r="B54" s="38" t="s">
        <v>17</v>
      </c>
      <c r="C54" s="3" t="s">
        <v>78</v>
      </c>
      <c r="D54" s="36">
        <f t="shared" si="13"/>
        <v>1000182.13</v>
      </c>
      <c r="E54" s="36">
        <v>250172.13</v>
      </c>
      <c r="F54" s="36">
        <f t="shared" si="14"/>
        <v>25.012657444699599</v>
      </c>
      <c r="G54" s="36">
        <v>50010</v>
      </c>
      <c r="H54" s="36">
        <f t="shared" si="15"/>
        <v>5.0000893337296484</v>
      </c>
      <c r="I54" s="36"/>
      <c r="J54" s="36">
        <f t="shared" si="16"/>
        <v>0</v>
      </c>
      <c r="K54" s="39">
        <v>700000</v>
      </c>
      <c r="L54" s="39">
        <f t="shared" si="17"/>
        <v>69.987253221570754</v>
      </c>
      <c r="M54" s="32"/>
      <c r="O54" s="77"/>
      <c r="P54" s="45"/>
    </row>
    <row r="55" spans="1:16" s="24" customFormat="1" ht="24" customHeight="1" x14ac:dyDescent="0.25">
      <c r="A55" s="70" t="s">
        <v>26</v>
      </c>
      <c r="B55" s="71"/>
      <c r="C55" s="72"/>
      <c r="D55" s="21">
        <f>SUM(D54:D54)</f>
        <v>1000182.13</v>
      </c>
      <c r="E55" s="21">
        <f>SUM(E54:E54)</f>
        <v>250172.13</v>
      </c>
      <c r="F55" s="21" t="s">
        <v>29</v>
      </c>
      <c r="G55" s="21">
        <f>SUM(G54:G54)</f>
        <v>50010</v>
      </c>
      <c r="H55" s="21" t="s">
        <v>29</v>
      </c>
      <c r="I55" s="21">
        <f>SUM(I54:I54)</f>
        <v>0</v>
      </c>
      <c r="J55" s="21" t="s">
        <v>29</v>
      </c>
      <c r="K55" s="21">
        <f>SUM(K54:K54)</f>
        <v>700000</v>
      </c>
      <c r="L55" s="21" t="s">
        <v>29</v>
      </c>
      <c r="M55" s="32"/>
      <c r="O55" s="45"/>
      <c r="P55" s="45"/>
    </row>
    <row r="56" spans="1:16" s="24" customFormat="1" ht="83.25" customHeight="1" x14ac:dyDescent="0.25">
      <c r="A56" s="44">
        <v>41</v>
      </c>
      <c r="B56" s="63" t="s">
        <v>18</v>
      </c>
      <c r="C56" s="3" t="s">
        <v>46</v>
      </c>
      <c r="D56" s="12">
        <f t="shared" si="13"/>
        <v>1034882</v>
      </c>
      <c r="E56" s="12">
        <v>283137</v>
      </c>
      <c r="F56" s="12">
        <f t="shared" si="14"/>
        <v>27.359351114426573</v>
      </c>
      <c r="G56" s="12">
        <v>51745</v>
      </c>
      <c r="H56" s="12">
        <f t="shared" si="15"/>
        <v>5.0000869664367533</v>
      </c>
      <c r="I56" s="21"/>
      <c r="J56" s="12">
        <f t="shared" si="16"/>
        <v>0</v>
      </c>
      <c r="K56" s="12">
        <v>700000</v>
      </c>
      <c r="L56" s="12">
        <f t="shared" si="17"/>
        <v>67.640561919136672</v>
      </c>
      <c r="M56" s="32"/>
      <c r="O56" s="77"/>
      <c r="P56" s="77"/>
    </row>
    <row r="57" spans="1:16" s="24" customFormat="1" ht="81" customHeight="1" x14ac:dyDescent="0.25">
      <c r="A57" s="44">
        <v>42</v>
      </c>
      <c r="B57" s="64"/>
      <c r="C57" s="3" t="s">
        <v>47</v>
      </c>
      <c r="D57" s="12">
        <f t="shared" si="13"/>
        <v>676180</v>
      </c>
      <c r="E57" s="12">
        <v>169045</v>
      </c>
      <c r="F57" s="12">
        <f t="shared" si="14"/>
        <v>25</v>
      </c>
      <c r="G57" s="12">
        <v>33809</v>
      </c>
      <c r="H57" s="12">
        <f t="shared" si="15"/>
        <v>5</v>
      </c>
      <c r="I57" s="21"/>
      <c r="J57" s="12">
        <f t="shared" si="16"/>
        <v>0</v>
      </c>
      <c r="K57" s="12">
        <v>473326</v>
      </c>
      <c r="L57" s="12">
        <f t="shared" si="17"/>
        <v>70</v>
      </c>
      <c r="M57" s="32"/>
      <c r="O57" s="45"/>
      <c r="P57" s="45"/>
    </row>
    <row r="58" spans="1:16" s="24" customFormat="1" ht="78.75" customHeight="1" x14ac:dyDescent="0.25">
      <c r="A58" s="44">
        <v>43</v>
      </c>
      <c r="B58" s="64"/>
      <c r="C58" s="3" t="s">
        <v>72</v>
      </c>
      <c r="D58" s="12">
        <f t="shared" si="13"/>
        <v>700000</v>
      </c>
      <c r="E58" s="12">
        <v>175000</v>
      </c>
      <c r="F58" s="12">
        <f t="shared" si="14"/>
        <v>25</v>
      </c>
      <c r="G58" s="12">
        <v>35000</v>
      </c>
      <c r="H58" s="12">
        <f t="shared" si="15"/>
        <v>5</v>
      </c>
      <c r="I58" s="21"/>
      <c r="J58" s="12">
        <f t="shared" si="16"/>
        <v>0</v>
      </c>
      <c r="K58" s="12">
        <v>490000</v>
      </c>
      <c r="L58" s="12">
        <f t="shared" si="17"/>
        <v>70</v>
      </c>
      <c r="M58" s="32"/>
      <c r="O58" s="45"/>
      <c r="P58" s="45"/>
    </row>
    <row r="59" spans="1:16" s="24" customFormat="1" ht="46.5" customHeight="1" x14ac:dyDescent="0.25">
      <c r="A59" s="44">
        <v>44</v>
      </c>
      <c r="B59" s="76"/>
      <c r="C59" s="22" t="s">
        <v>69</v>
      </c>
      <c r="D59" s="12">
        <f t="shared" si="13"/>
        <v>985844</v>
      </c>
      <c r="E59" s="12">
        <v>246460.2</v>
      </c>
      <c r="F59" s="12">
        <f t="shared" si="14"/>
        <v>24.999918851258414</v>
      </c>
      <c r="G59" s="12">
        <v>49293</v>
      </c>
      <c r="H59" s="12">
        <f t="shared" si="15"/>
        <v>5.0000811487415859</v>
      </c>
      <c r="I59" s="12"/>
      <c r="J59" s="12">
        <f t="shared" si="16"/>
        <v>0</v>
      </c>
      <c r="K59" s="12">
        <v>690090.8</v>
      </c>
      <c r="L59" s="12">
        <f t="shared" si="17"/>
        <v>70</v>
      </c>
      <c r="M59" s="32"/>
      <c r="O59" s="45"/>
      <c r="P59" s="45"/>
    </row>
    <row r="60" spans="1:16" s="24" customFormat="1" ht="21" customHeight="1" x14ac:dyDescent="0.25">
      <c r="A60" s="70" t="s">
        <v>27</v>
      </c>
      <c r="B60" s="71"/>
      <c r="C60" s="72"/>
      <c r="D60" s="21">
        <f>SUM(D56:D59)</f>
        <v>3396906</v>
      </c>
      <c r="E60" s="21">
        <f>SUM(E56:E59)</f>
        <v>873642.2</v>
      </c>
      <c r="F60" s="21" t="s">
        <v>29</v>
      </c>
      <c r="G60" s="21">
        <f>SUM(G56:G59)</f>
        <v>169847</v>
      </c>
      <c r="H60" s="21" t="s">
        <v>29</v>
      </c>
      <c r="I60" s="21">
        <f>SUM(I59)</f>
        <v>0</v>
      </c>
      <c r="J60" s="21" t="s">
        <v>29</v>
      </c>
      <c r="K60" s="21">
        <f>SUM(K56:K59)</f>
        <v>2353416.7999999998</v>
      </c>
      <c r="L60" s="21" t="s">
        <v>29</v>
      </c>
      <c r="M60" s="32"/>
    </row>
    <row r="61" spans="1:16" s="7" customFormat="1" ht="27" customHeight="1" x14ac:dyDescent="0.25">
      <c r="A61" s="58" t="s">
        <v>28</v>
      </c>
      <c r="B61" s="59"/>
      <c r="C61" s="60"/>
      <c r="D61" s="17">
        <f>D60+D55+D53+D46+D40+D34+D24+D19+D12+D29</f>
        <v>21776965.469999999</v>
      </c>
      <c r="E61" s="17">
        <f>E60+E55+E53+E46+E40+E34+E24+E19+E12+E29</f>
        <v>5289715.53</v>
      </c>
      <c r="F61" s="17" t="s">
        <v>29</v>
      </c>
      <c r="G61" s="17">
        <f>G60+G55+G53+G46+G40+G34+G24+G19+G12+G29</f>
        <v>1217919</v>
      </c>
      <c r="H61" s="17" t="s">
        <v>29</v>
      </c>
      <c r="I61" s="17">
        <f>I60+I55+I53+I46+I40+I34+I24+I19+I12+I29</f>
        <v>50000</v>
      </c>
      <c r="J61" s="17" t="s">
        <v>29</v>
      </c>
      <c r="K61" s="17">
        <f>K60+K55+K53+K46+K40+K34+K24+K19+K12+K29</f>
        <v>15219330.939999999</v>
      </c>
      <c r="L61" s="21" t="s">
        <v>29</v>
      </c>
      <c r="M61" s="30"/>
    </row>
    <row r="62" spans="1:16" x14ac:dyDescent="0.25">
      <c r="M62" s="33"/>
    </row>
    <row r="63" spans="1:16" ht="23.25" x14ac:dyDescent="0.35">
      <c r="A63" s="18"/>
      <c r="B63" s="27"/>
      <c r="C63" s="18"/>
    </row>
    <row r="64" spans="1:16" x14ac:dyDescent="0.25">
      <c r="A64" s="4"/>
      <c r="B64" s="27"/>
      <c r="C64" s="4"/>
    </row>
    <row r="65" spans="1:3" ht="23.25" x14ac:dyDescent="0.35">
      <c r="A65" s="18"/>
      <c r="B65" s="27"/>
      <c r="C65" s="18"/>
    </row>
  </sheetData>
  <mergeCells count="29">
    <mergeCell ref="A61:C61"/>
    <mergeCell ref="B13:B18"/>
    <mergeCell ref="A55:C55"/>
    <mergeCell ref="B24:C24"/>
    <mergeCell ref="A60:C60"/>
    <mergeCell ref="B47:B52"/>
    <mergeCell ref="A19:C19"/>
    <mergeCell ref="B41:B45"/>
    <mergeCell ref="A46:C46"/>
    <mergeCell ref="A53:C53"/>
    <mergeCell ref="A40:C40"/>
    <mergeCell ref="B35:B39"/>
    <mergeCell ref="B30:B33"/>
    <mergeCell ref="A34:C34"/>
    <mergeCell ref="A29:C29"/>
    <mergeCell ref="B56:B59"/>
    <mergeCell ref="A1:M1"/>
    <mergeCell ref="A3:A4"/>
    <mergeCell ref="B3:B4"/>
    <mergeCell ref="E3:F3"/>
    <mergeCell ref="G3:H3"/>
    <mergeCell ref="I3:J3"/>
    <mergeCell ref="K3:L3"/>
    <mergeCell ref="C3:C4"/>
    <mergeCell ref="B20:B23"/>
    <mergeCell ref="B5:B11"/>
    <mergeCell ref="A12:C12"/>
    <mergeCell ref="M3:M4"/>
    <mergeCell ref="B25:B28"/>
  </mergeCells>
  <pageMargins left="0.39370078740157483" right="0.39370078740157483" top="0.78740157480314965" bottom="0.39370078740157483" header="0.31496062992125984" footer="0.31496062992125984"/>
  <pageSetup paperSize="9" scale="77" fitToHeight="0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2020</vt:lpstr>
      <vt:lpstr>'План 2020'!Заголовки_для_печати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2021-03-31T10:29:07Z</dcterms:modified>
</cp:coreProperties>
</file>