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645" windowWidth="15120" windowHeight="7470"/>
  </bookViews>
  <sheets>
    <sheet name="Лист1" sheetId="1" r:id="rId1"/>
    <sheet name="Лист3" sheetId="3" r:id="rId2"/>
  </sheets>
  <definedNames>
    <definedName name="_xlnm.Print_Titles" localSheetId="0">Лист1!$4:$5</definedName>
  </definedNames>
  <calcPr calcId="124519"/>
</workbook>
</file>

<file path=xl/calcChain.xml><?xml version="1.0" encoding="utf-8"?>
<calcChain xmlns="http://schemas.openxmlformats.org/spreadsheetml/2006/main">
  <c r="D18" i="1"/>
  <c r="H18" s="1"/>
  <c r="L18"/>
  <c r="D19"/>
  <c r="H19" s="1"/>
  <c r="D16"/>
  <c r="H16" s="1"/>
  <c r="D17"/>
  <c r="F17" s="1"/>
  <c r="E20"/>
  <c r="G20"/>
  <c r="I20"/>
  <c r="K20"/>
  <c r="J18" l="1"/>
  <c r="J19"/>
  <c r="L19"/>
  <c r="F18"/>
  <c r="F19"/>
  <c r="H17"/>
  <c r="J17"/>
  <c r="J16"/>
  <c r="L17"/>
  <c r="L16"/>
  <c r="F16"/>
  <c r="D20"/>
  <c r="K22"/>
  <c r="I22"/>
  <c r="G22"/>
  <c r="E22"/>
  <c r="H21"/>
  <c r="L21"/>
  <c r="D14"/>
  <c r="H14" s="1"/>
  <c r="D12"/>
  <c r="J12" s="1"/>
  <c r="D11"/>
  <c r="L11" s="1"/>
  <c r="D10"/>
  <c r="F10" s="1"/>
  <c r="D9"/>
  <c r="H9" s="1"/>
  <c r="D7"/>
  <c r="H7" s="1"/>
  <c r="H10" l="1"/>
  <c r="H11"/>
  <c r="J11"/>
  <c r="J21"/>
  <c r="D22"/>
  <c r="F21"/>
  <c r="J10"/>
  <c r="J9"/>
  <c r="F11"/>
  <c r="J14"/>
  <c r="L14"/>
  <c r="F14"/>
  <c r="L12"/>
  <c r="L9"/>
  <c r="F12"/>
  <c r="F9"/>
  <c r="L10"/>
  <c r="H12"/>
  <c r="J7"/>
  <c r="L7"/>
  <c r="F7"/>
  <c r="K13" l="1"/>
  <c r="I15" l="1"/>
  <c r="G15"/>
  <c r="E15"/>
  <c r="G13"/>
  <c r="E13"/>
  <c r="K15" l="1"/>
  <c r="K23" s="1"/>
  <c r="K8"/>
  <c r="G8"/>
  <c r="G23" s="1"/>
  <c r="E8"/>
  <c r="E23" s="1"/>
  <c r="I13" l="1"/>
  <c r="D13" l="1"/>
  <c r="I8" l="1"/>
  <c r="I23" s="1"/>
  <c r="D8" l="1"/>
  <c r="D15"/>
  <c r="D23" l="1"/>
</calcChain>
</file>

<file path=xl/sharedStrings.xml><?xml version="1.0" encoding="utf-8"?>
<sst xmlns="http://schemas.openxmlformats.org/spreadsheetml/2006/main" count="66" uniqueCount="36">
  <si>
    <t>№ п/п</t>
  </si>
  <si>
    <t>Поселение</t>
  </si>
  <si>
    <t>Наименование проекта</t>
  </si>
  <si>
    <t>руб.</t>
  </si>
  <si>
    <t xml:space="preserve">Юр.лица и ИП </t>
  </si>
  <si>
    <t xml:space="preserve">Полная стоимость </t>
  </si>
  <si>
    <t xml:space="preserve">Местный 
бюджет </t>
  </si>
  <si>
    <t xml:space="preserve">Физические
лица </t>
  </si>
  <si>
    <t xml:space="preserve">Областной 
бюджет </t>
  </si>
  <si>
    <t>%</t>
  </si>
  <si>
    <t>сп Ершовское</t>
  </si>
  <si>
    <t>сп Никольское</t>
  </si>
  <si>
    <t>сп Сиземское</t>
  </si>
  <si>
    <t>сп Угольское</t>
  </si>
  <si>
    <t>Итого по сп Ершовское</t>
  </si>
  <si>
    <t>Итого по сп Сиземское</t>
  </si>
  <si>
    <t>Итого по сп Никольское</t>
  </si>
  <si>
    <t>Итого по сп Угольское</t>
  </si>
  <si>
    <t>ВСЕГО</t>
  </si>
  <si>
    <t>*</t>
  </si>
  <si>
    <t>сп Чебсарское</t>
  </si>
  <si>
    <t>Обустройство зон отдыха на ул. Совхозная, ул. Ленина в п. Чёбсара</t>
  </si>
  <si>
    <t>Приобретение дополнительного оборудования  и установка на детской площадке в д. Прогресс ул.Сельская</t>
  </si>
  <si>
    <t>Приобретение дополнительного оборудования и установка  на детской  площадке в д. Костинское</t>
  </si>
  <si>
    <t>Приобретение дополнительного оборудования и установка  на детской  площадке в д. Юрочкино</t>
  </si>
  <si>
    <t>Приобретение и установка детской площадки со спортивным оборудованием в д. Прогресс, ул.Центральная</t>
  </si>
  <si>
    <t>Изготовление сценических костюмов для ветеранского клуба «Задоринка»</t>
  </si>
  <si>
    <t>Приобретение и установка спортивной площадки в д.Шигоево</t>
  </si>
  <si>
    <t>Снос ветхого здания в д.Княже</t>
  </si>
  <si>
    <t>Благоустройство территории памятника В.И. Ленину в д.Княже</t>
  </si>
  <si>
    <t>Благоустройство территории д.Трошино</t>
  </si>
  <si>
    <t>Закупка и установка детского веревочного парка в населеннном пункте Вологда-20 Шекснинского муниципального района Вологодской области</t>
  </si>
  <si>
    <t>2021 год</t>
  </si>
  <si>
    <t xml:space="preserve">Перечень проектов, реализованных на территории Шекснинского муниципального района в 2021 году
 в рамках проекта "Народный бюджет" </t>
  </si>
  <si>
    <t>на 01.07.2021</t>
  </si>
  <si>
    <t>Итого по сп  Чебсарское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</si>
</sst>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top" wrapText="1"/>
    </xf>
    <xf numFmtId="43" fontId="6" fillId="0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/>
    <xf numFmtId="14" fontId="11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left"/>
    </xf>
    <xf numFmtId="43" fontId="0" fillId="0" borderId="0" xfId="1" applyFont="1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9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tabSelected="1" zoomScale="75" zoomScaleNormal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1" sqref="G21"/>
    </sheetView>
  </sheetViews>
  <sheetFormatPr defaultRowHeight="15"/>
  <cols>
    <col min="1" max="1" width="4.85546875" style="13" customWidth="1"/>
    <col min="2" max="2" width="23.28515625" style="13" customWidth="1"/>
    <col min="3" max="3" width="32.140625" style="13" customWidth="1"/>
    <col min="4" max="4" width="16.5703125" style="16" customWidth="1"/>
    <col min="5" max="5" width="18.5703125" style="16" customWidth="1"/>
    <col min="6" max="6" width="10" style="16" customWidth="1"/>
    <col min="7" max="7" width="16.7109375" style="16" customWidth="1"/>
    <col min="8" max="8" width="10.28515625" style="16" customWidth="1"/>
    <col min="9" max="9" width="16.85546875" style="16" customWidth="1"/>
    <col min="10" max="10" width="9.7109375" style="16" customWidth="1"/>
    <col min="11" max="11" width="18.5703125" style="16" customWidth="1"/>
    <col min="12" max="12" width="11.28515625" style="16" customWidth="1"/>
    <col min="13" max="16384" width="9.140625" style="13"/>
  </cols>
  <sheetData>
    <row r="1" spans="1:12" ht="30" customHeight="1">
      <c r="B1" s="14" t="s">
        <v>34</v>
      </c>
      <c r="C1" s="15"/>
    </row>
    <row r="2" spans="1:12" ht="57.75" customHeight="1">
      <c r="A2" s="17" t="s">
        <v>33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4" spans="1:12" ht="33" customHeight="1">
      <c r="A4" s="9" t="s">
        <v>0</v>
      </c>
      <c r="B4" s="9" t="s">
        <v>1</v>
      </c>
      <c r="C4" s="9" t="s">
        <v>2</v>
      </c>
      <c r="D4" s="6" t="s">
        <v>5</v>
      </c>
      <c r="E4" s="8" t="s">
        <v>6</v>
      </c>
      <c r="F4" s="8"/>
      <c r="G4" s="8" t="s">
        <v>7</v>
      </c>
      <c r="H4" s="8"/>
      <c r="I4" s="8" t="s">
        <v>4</v>
      </c>
      <c r="J4" s="8"/>
      <c r="K4" s="8" t="s">
        <v>8</v>
      </c>
      <c r="L4" s="8"/>
    </row>
    <row r="5" spans="1:12" s="18" customFormat="1" ht="49.5" customHeight="1">
      <c r="A5" s="10"/>
      <c r="B5" s="10"/>
      <c r="C5" s="10"/>
      <c r="D5" s="3" t="s">
        <v>3</v>
      </c>
      <c r="E5" s="3" t="s">
        <v>3</v>
      </c>
      <c r="F5" s="3" t="s">
        <v>9</v>
      </c>
      <c r="G5" s="3" t="s">
        <v>3</v>
      </c>
      <c r="H5" s="3" t="s">
        <v>9</v>
      </c>
      <c r="I5" s="3" t="s">
        <v>3</v>
      </c>
      <c r="J5" s="3" t="s">
        <v>9</v>
      </c>
      <c r="K5" s="3" t="s">
        <v>3</v>
      </c>
      <c r="L5" s="3" t="s">
        <v>9</v>
      </c>
    </row>
    <row r="6" spans="1:12" ht="28.5" customHeight="1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52.5" customHeight="1">
      <c r="A7" s="7">
        <v>1</v>
      </c>
      <c r="B7" s="21" t="s">
        <v>20</v>
      </c>
      <c r="C7" s="1" t="s">
        <v>21</v>
      </c>
      <c r="D7" s="6">
        <f t="shared" ref="D7" si="0">E7+G7+I7+K7</f>
        <v>245666</v>
      </c>
      <c r="E7" s="6">
        <v>61399.8</v>
      </c>
      <c r="F7" s="6">
        <f t="shared" ref="F7" si="1">E7/D7*100</f>
        <v>24.99320215251602</v>
      </c>
      <c r="G7" s="6">
        <v>12300</v>
      </c>
      <c r="H7" s="6">
        <f t="shared" ref="H7" si="2">G7/D7*100</f>
        <v>5.0067978474839823</v>
      </c>
      <c r="I7" s="6"/>
      <c r="J7" s="6">
        <f t="shared" ref="J7" si="3">I7/D7*100</f>
        <v>0</v>
      </c>
      <c r="K7" s="6">
        <v>171966.2</v>
      </c>
      <c r="L7" s="6">
        <f t="shared" ref="L7" si="4">K7/D7*100</f>
        <v>70</v>
      </c>
    </row>
    <row r="8" spans="1:12" ht="18.75" customHeight="1">
      <c r="A8" s="7"/>
      <c r="B8" s="11" t="s">
        <v>35</v>
      </c>
      <c r="C8" s="12"/>
      <c r="D8" s="2">
        <f>SUM(D7:D7)</f>
        <v>245666</v>
      </c>
      <c r="E8" s="2">
        <f>SUM(E7:E7)</f>
        <v>61399.8</v>
      </c>
      <c r="F8" s="2" t="s">
        <v>19</v>
      </c>
      <c r="G8" s="2">
        <f>SUM(G7:G7)</f>
        <v>12300</v>
      </c>
      <c r="H8" s="2" t="s">
        <v>19</v>
      </c>
      <c r="I8" s="2">
        <f>SUM(I7:I7)</f>
        <v>0</v>
      </c>
      <c r="J8" s="2" t="s">
        <v>19</v>
      </c>
      <c r="K8" s="2">
        <f>SUM(K7:K7)</f>
        <v>171966.2</v>
      </c>
      <c r="L8" s="2" t="s">
        <v>19</v>
      </c>
    </row>
    <row r="9" spans="1:12" s="18" customFormat="1" ht="81.75" customHeight="1">
      <c r="A9" s="22">
        <v>2</v>
      </c>
      <c r="B9" s="10" t="s">
        <v>11</v>
      </c>
      <c r="C9" s="23" t="s">
        <v>22</v>
      </c>
      <c r="D9" s="6">
        <f t="shared" ref="D9:D12" si="5">E9+G9+I9+K9</f>
        <v>223055</v>
      </c>
      <c r="E9" s="24">
        <v>55763.5</v>
      </c>
      <c r="F9" s="6">
        <f t="shared" ref="F9:F12" si="6">E9/D9*100</f>
        <v>24.999887920019724</v>
      </c>
      <c r="G9" s="24">
        <v>11153</v>
      </c>
      <c r="H9" s="6">
        <f t="shared" ref="H9:H12" si="7">G9/D9*100</f>
        <v>5.0001120799802745</v>
      </c>
      <c r="I9" s="5"/>
      <c r="J9" s="6">
        <f t="shared" ref="J9:J12" si="8">I9/D9*100</f>
        <v>0</v>
      </c>
      <c r="K9" s="24">
        <v>156138.5</v>
      </c>
      <c r="L9" s="6">
        <f t="shared" ref="L9:L12" si="9">K9/D9*100</f>
        <v>70</v>
      </c>
    </row>
    <row r="10" spans="1:12" s="18" customFormat="1" ht="79.5" customHeight="1">
      <c r="A10" s="22">
        <v>3</v>
      </c>
      <c r="B10" s="25"/>
      <c r="C10" s="23" t="s">
        <v>23</v>
      </c>
      <c r="D10" s="6">
        <f t="shared" si="5"/>
        <v>63573</v>
      </c>
      <c r="E10" s="24">
        <v>15892.9</v>
      </c>
      <c r="F10" s="6">
        <f t="shared" si="6"/>
        <v>24.999449451811305</v>
      </c>
      <c r="G10" s="24">
        <v>3179</v>
      </c>
      <c r="H10" s="6">
        <f t="shared" si="7"/>
        <v>5.0005505481886967</v>
      </c>
      <c r="I10" s="5"/>
      <c r="J10" s="6">
        <f t="shared" si="8"/>
        <v>0</v>
      </c>
      <c r="K10" s="24">
        <v>44501.1</v>
      </c>
      <c r="L10" s="6">
        <f t="shared" si="9"/>
        <v>70</v>
      </c>
    </row>
    <row r="11" spans="1:12" s="18" customFormat="1" ht="74.25" customHeight="1">
      <c r="A11" s="22">
        <v>4</v>
      </c>
      <c r="B11" s="25"/>
      <c r="C11" s="23" t="s">
        <v>24</v>
      </c>
      <c r="D11" s="6">
        <f t="shared" si="5"/>
        <v>86810</v>
      </c>
      <c r="E11" s="24">
        <v>21702</v>
      </c>
      <c r="F11" s="6">
        <f t="shared" si="6"/>
        <v>24.999424029489688</v>
      </c>
      <c r="G11" s="24">
        <v>4341</v>
      </c>
      <c r="H11" s="6">
        <f>G11/D11*100</f>
        <v>5.0005759705103099</v>
      </c>
      <c r="I11" s="24"/>
      <c r="J11" s="6">
        <f t="shared" si="8"/>
        <v>0</v>
      </c>
      <c r="K11" s="24">
        <v>60767</v>
      </c>
      <c r="L11" s="6">
        <f t="shared" si="9"/>
        <v>70</v>
      </c>
    </row>
    <row r="12" spans="1:12" s="18" customFormat="1" ht="76.5" customHeight="1">
      <c r="A12" s="22">
        <v>5</v>
      </c>
      <c r="B12" s="25"/>
      <c r="C12" s="26" t="s">
        <v>25</v>
      </c>
      <c r="D12" s="6">
        <f t="shared" si="5"/>
        <v>581725</v>
      </c>
      <c r="E12" s="24">
        <v>145430.5</v>
      </c>
      <c r="F12" s="6">
        <f t="shared" si="6"/>
        <v>24.999871073101552</v>
      </c>
      <c r="G12" s="24">
        <v>29087</v>
      </c>
      <c r="H12" s="6">
        <f t="shared" si="7"/>
        <v>5.0001289268984488</v>
      </c>
      <c r="I12" s="24"/>
      <c r="J12" s="6">
        <f t="shared" si="8"/>
        <v>0</v>
      </c>
      <c r="K12" s="24">
        <v>407207.5</v>
      </c>
      <c r="L12" s="6">
        <f t="shared" si="9"/>
        <v>70</v>
      </c>
    </row>
    <row r="13" spans="1:12" s="28" customFormat="1" ht="21.75" customHeight="1">
      <c r="A13" s="11" t="s">
        <v>16</v>
      </c>
      <c r="B13" s="27"/>
      <c r="C13" s="12"/>
      <c r="D13" s="2">
        <f>SUM(D9:D12)</f>
        <v>955163</v>
      </c>
      <c r="E13" s="2">
        <f>SUM(E9:E12)</f>
        <v>238788.9</v>
      </c>
      <c r="F13" s="2" t="s">
        <v>19</v>
      </c>
      <c r="G13" s="2">
        <f>SUM(G9:G12)</f>
        <v>47760</v>
      </c>
      <c r="H13" s="2" t="s">
        <v>19</v>
      </c>
      <c r="I13" s="2">
        <f t="shared" ref="I13" si="10">SUM(I9:I12)</f>
        <v>0</v>
      </c>
      <c r="J13" s="2" t="s">
        <v>19</v>
      </c>
      <c r="K13" s="2">
        <f>SUM(K9:K12)</f>
        <v>668614.1</v>
      </c>
      <c r="L13" s="2" t="s">
        <v>19</v>
      </c>
    </row>
    <row r="14" spans="1:12" s="18" customFormat="1" ht="47.25">
      <c r="A14" s="22">
        <v>6</v>
      </c>
      <c r="B14" s="7" t="s">
        <v>10</v>
      </c>
      <c r="C14" s="26" t="s">
        <v>26</v>
      </c>
      <c r="D14" s="6">
        <f t="shared" ref="D14" si="11">E14+G14+I14+K14</f>
        <v>50000</v>
      </c>
      <c r="E14" s="6">
        <v>12500</v>
      </c>
      <c r="F14" s="6">
        <f t="shared" ref="F14" si="12">E14/D14*100</f>
        <v>25</v>
      </c>
      <c r="G14" s="6">
        <v>2500</v>
      </c>
      <c r="H14" s="6">
        <f t="shared" ref="H14" si="13">G14/D14*100</f>
        <v>5</v>
      </c>
      <c r="I14" s="6"/>
      <c r="J14" s="6">
        <f t="shared" ref="J14" si="14">I14/D14*100</f>
        <v>0</v>
      </c>
      <c r="K14" s="6">
        <v>35000</v>
      </c>
      <c r="L14" s="6">
        <f t="shared" ref="L14" si="15">K14/D14*100</f>
        <v>70</v>
      </c>
    </row>
    <row r="15" spans="1:12" s="28" customFormat="1" ht="26.25" customHeight="1">
      <c r="A15" s="11" t="s">
        <v>14</v>
      </c>
      <c r="B15" s="27"/>
      <c r="C15" s="12"/>
      <c r="D15" s="2">
        <f>SUM(D14:D14)</f>
        <v>50000</v>
      </c>
      <c r="E15" s="2">
        <f>SUM(E14:E14)</f>
        <v>12500</v>
      </c>
      <c r="F15" s="2" t="s">
        <v>19</v>
      </c>
      <c r="G15" s="2">
        <f>SUM(G14:G14)</f>
        <v>2500</v>
      </c>
      <c r="H15" s="2" t="s">
        <v>19</v>
      </c>
      <c r="I15" s="2">
        <f>SUM(I14:I14)</f>
        <v>0</v>
      </c>
      <c r="J15" s="2" t="s">
        <v>19</v>
      </c>
      <c r="K15" s="2">
        <f>SUM(K14:K14)</f>
        <v>35000</v>
      </c>
      <c r="L15" s="2" t="s">
        <v>19</v>
      </c>
    </row>
    <row r="16" spans="1:12" s="18" customFormat="1" ht="51.75" customHeight="1">
      <c r="A16" s="7">
        <v>7</v>
      </c>
      <c r="B16" s="10" t="s">
        <v>12</v>
      </c>
      <c r="C16" s="1" t="s">
        <v>27</v>
      </c>
      <c r="D16" s="6">
        <f t="shared" ref="D16:D19" si="16">E16+G16+I16+K16</f>
        <v>150000</v>
      </c>
      <c r="E16" s="6">
        <v>36000</v>
      </c>
      <c r="F16" s="6">
        <f t="shared" ref="F16:F19" si="17">E16/D16*100</f>
        <v>24</v>
      </c>
      <c r="G16" s="6">
        <v>9000</v>
      </c>
      <c r="H16" s="6">
        <f t="shared" ref="H16:H19" si="18">G16/D16*100</f>
        <v>6</v>
      </c>
      <c r="I16" s="6"/>
      <c r="J16" s="6">
        <f t="shared" ref="J16:J19" si="19">I16/D16*100</f>
        <v>0</v>
      </c>
      <c r="K16" s="6">
        <v>105000</v>
      </c>
      <c r="L16" s="6">
        <f>K16/D16*100</f>
        <v>70</v>
      </c>
    </row>
    <row r="17" spans="1:12" s="18" customFormat="1" ht="30" customHeight="1">
      <c r="A17" s="7">
        <v>8</v>
      </c>
      <c r="B17" s="25"/>
      <c r="C17" s="1" t="s">
        <v>28</v>
      </c>
      <c r="D17" s="6">
        <f t="shared" si="16"/>
        <v>127000</v>
      </c>
      <c r="E17" s="6">
        <v>30480</v>
      </c>
      <c r="F17" s="6">
        <f t="shared" si="17"/>
        <v>24</v>
      </c>
      <c r="G17" s="6">
        <v>7620</v>
      </c>
      <c r="H17" s="6">
        <f t="shared" si="18"/>
        <v>6</v>
      </c>
      <c r="I17" s="6"/>
      <c r="J17" s="6">
        <f t="shared" si="19"/>
        <v>0</v>
      </c>
      <c r="K17" s="6">
        <v>88900</v>
      </c>
      <c r="L17" s="6">
        <f t="shared" ref="L17:L19" si="20">K17/D17*100</f>
        <v>70</v>
      </c>
    </row>
    <row r="18" spans="1:12" s="18" customFormat="1" ht="54.75" customHeight="1">
      <c r="A18" s="7">
        <v>9</v>
      </c>
      <c r="B18" s="25"/>
      <c r="C18" s="1" t="s">
        <v>29</v>
      </c>
      <c r="D18" s="6">
        <f t="shared" si="16"/>
        <v>60000</v>
      </c>
      <c r="E18" s="6">
        <v>14400</v>
      </c>
      <c r="F18" s="6">
        <f t="shared" si="17"/>
        <v>24</v>
      </c>
      <c r="G18" s="6">
        <v>3600</v>
      </c>
      <c r="H18" s="6">
        <f t="shared" si="18"/>
        <v>6</v>
      </c>
      <c r="I18" s="6"/>
      <c r="J18" s="6">
        <f t="shared" si="19"/>
        <v>0</v>
      </c>
      <c r="K18" s="6">
        <v>42000</v>
      </c>
      <c r="L18" s="6">
        <f t="shared" si="20"/>
        <v>70</v>
      </c>
    </row>
    <row r="19" spans="1:12" s="18" customFormat="1" ht="45.75" customHeight="1">
      <c r="A19" s="7">
        <v>10</v>
      </c>
      <c r="B19" s="35"/>
      <c r="C19" s="1" t="s">
        <v>30</v>
      </c>
      <c r="D19" s="6">
        <f t="shared" si="16"/>
        <v>40000</v>
      </c>
      <c r="E19" s="6">
        <v>10000</v>
      </c>
      <c r="F19" s="6">
        <f t="shared" si="17"/>
        <v>25</v>
      </c>
      <c r="G19" s="6">
        <v>2000</v>
      </c>
      <c r="H19" s="6">
        <f t="shared" si="18"/>
        <v>5</v>
      </c>
      <c r="I19" s="6"/>
      <c r="J19" s="6">
        <f t="shared" si="19"/>
        <v>0</v>
      </c>
      <c r="K19" s="6">
        <v>28000</v>
      </c>
      <c r="L19" s="6">
        <f t="shared" si="20"/>
        <v>70</v>
      </c>
    </row>
    <row r="20" spans="1:12" s="28" customFormat="1" ht="24.75" customHeight="1">
      <c r="A20" s="11" t="s">
        <v>15</v>
      </c>
      <c r="B20" s="27"/>
      <c r="C20" s="12"/>
      <c r="D20" s="2">
        <f>SUM(D16:D19)</f>
        <v>377000</v>
      </c>
      <c r="E20" s="2">
        <f>SUM(E16:E19)</f>
        <v>90880</v>
      </c>
      <c r="F20" s="2" t="s">
        <v>19</v>
      </c>
      <c r="G20" s="2">
        <f>SUM(G16:G19)</f>
        <v>22220</v>
      </c>
      <c r="H20" s="2" t="s">
        <v>19</v>
      </c>
      <c r="I20" s="2">
        <f>SUM(I16:I19)</f>
        <v>0</v>
      </c>
      <c r="J20" s="2" t="s">
        <v>19</v>
      </c>
      <c r="K20" s="2">
        <f>SUM(K16:K19)</f>
        <v>263900</v>
      </c>
      <c r="L20" s="2" t="s">
        <v>19</v>
      </c>
    </row>
    <row r="21" spans="1:12" s="28" customFormat="1" ht="85.5" customHeight="1">
      <c r="A21" s="22">
        <v>11</v>
      </c>
      <c r="B21" s="7" t="s">
        <v>13</v>
      </c>
      <c r="C21" s="1" t="s">
        <v>31</v>
      </c>
      <c r="D21" s="24">
        <v>595000</v>
      </c>
      <c r="E21" s="24">
        <v>144691</v>
      </c>
      <c r="F21" s="24">
        <f t="shared" ref="F21" si="21">E21/D21*100</f>
        <v>24.317815126050419</v>
      </c>
      <c r="G21" s="24">
        <v>33809</v>
      </c>
      <c r="H21" s="24">
        <f t="shared" ref="H21" si="22">G21/D21*100</f>
        <v>5.6821848739495797</v>
      </c>
      <c r="I21" s="5"/>
      <c r="J21" s="24">
        <f t="shared" ref="J21" si="23">I21/D21*100</f>
        <v>0</v>
      </c>
      <c r="K21" s="24">
        <v>416500</v>
      </c>
      <c r="L21" s="24">
        <f t="shared" ref="L21" si="24">K21/D21*100</f>
        <v>70</v>
      </c>
    </row>
    <row r="22" spans="1:12" s="28" customFormat="1" ht="21" customHeight="1">
      <c r="A22" s="11" t="s">
        <v>17</v>
      </c>
      <c r="B22" s="27"/>
      <c r="C22" s="12"/>
      <c r="D22" s="5">
        <f>SUM(D21:D21)</f>
        <v>595000</v>
      </c>
      <c r="E22" s="5">
        <f>SUM(E21:E21)</f>
        <v>144691</v>
      </c>
      <c r="F22" s="4" t="s">
        <v>19</v>
      </c>
      <c r="G22" s="5">
        <f>SUM(G21:G21)</f>
        <v>33809</v>
      </c>
      <c r="H22" s="4" t="s">
        <v>19</v>
      </c>
      <c r="I22" s="5">
        <f>SUM(I21:I21)</f>
        <v>0</v>
      </c>
      <c r="J22" s="4" t="s">
        <v>19</v>
      </c>
      <c r="K22" s="5">
        <f>SUM(K21:K21)</f>
        <v>416500</v>
      </c>
      <c r="L22" s="4" t="s">
        <v>19</v>
      </c>
    </row>
    <row r="23" spans="1:12" s="32" customFormat="1" ht="27" customHeight="1">
      <c r="A23" s="29" t="s">
        <v>18</v>
      </c>
      <c r="B23" s="30"/>
      <c r="C23" s="31"/>
      <c r="D23" s="4">
        <f>D22+D20+D15+D13+D8</f>
        <v>2222829</v>
      </c>
      <c r="E23" s="4">
        <f>E22+E20+E15+E13+E8</f>
        <v>548259.70000000007</v>
      </c>
      <c r="F23" s="4" t="s">
        <v>19</v>
      </c>
      <c r="G23" s="4">
        <f>G22+G20+G15+G13+G8</f>
        <v>118589</v>
      </c>
      <c r="H23" s="4" t="s">
        <v>19</v>
      </c>
      <c r="I23" s="4">
        <f>I22+I20+I15+I13+I8</f>
        <v>0</v>
      </c>
      <c r="J23" s="4" t="s">
        <v>19</v>
      </c>
      <c r="K23" s="4">
        <f>K22+K20+K15+K13+K8</f>
        <v>1555980.3</v>
      </c>
      <c r="L23" s="5" t="s">
        <v>19</v>
      </c>
    </row>
    <row r="25" spans="1:12" ht="23.25">
      <c r="A25" s="33"/>
      <c r="B25" s="34"/>
      <c r="C25" s="33"/>
    </row>
    <row r="26" spans="1:12">
      <c r="A26" s="34"/>
      <c r="B26" s="34"/>
      <c r="C26" s="34"/>
    </row>
    <row r="27" spans="1:12" ht="23.25">
      <c r="A27" s="33"/>
      <c r="B27" s="34"/>
      <c r="C27" s="33"/>
    </row>
  </sheetData>
  <mergeCells count="18">
    <mergeCell ref="B1:C1"/>
    <mergeCell ref="A23:C23"/>
    <mergeCell ref="B8:C8"/>
    <mergeCell ref="A22:C22"/>
    <mergeCell ref="B16:B19"/>
    <mergeCell ref="A20:C20"/>
    <mergeCell ref="A15:C15"/>
    <mergeCell ref="B9:B12"/>
    <mergeCell ref="A6:L6"/>
    <mergeCell ref="A13:C13"/>
    <mergeCell ref="A2:L2"/>
    <mergeCell ref="A4:A5"/>
    <mergeCell ref="B4:B5"/>
    <mergeCell ref="E4:F4"/>
    <mergeCell ref="G4:H4"/>
    <mergeCell ref="I4:J4"/>
    <mergeCell ref="K4:L4"/>
    <mergeCell ref="C4:C5"/>
  </mergeCells>
  <pageMargins left="0.39370078740157483" right="0.39370078740157483" top="0.78740157480314965" bottom="0.39370078740157483" header="0.31496062992125984" footer="0.31496062992125984"/>
  <pageSetup paperSize="9" scale="7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2021-07-13T10:02:40Z</dcterms:modified>
</cp:coreProperties>
</file>