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Район" sheetId="1" r:id="rId1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T144" i="1" l="1"/>
  <c r="T127" i="1"/>
  <c r="S144" i="1"/>
  <c r="S122" i="1" s="1"/>
  <c r="S157" i="1"/>
  <c r="U144" i="1" l="1"/>
  <c r="X26" i="1" l="1"/>
  <c r="W26" i="1"/>
  <c r="V26" i="1"/>
  <c r="X11" i="1"/>
  <c r="W11" i="1"/>
  <c r="U11" i="1"/>
  <c r="V11" i="1"/>
  <c r="T66" i="1" l="1"/>
  <c r="S27" i="1"/>
  <c r="S26" i="1"/>
  <c r="S116" i="1" l="1"/>
  <c r="S82" i="1"/>
  <c r="S75" i="1"/>
  <c r="S66" i="1"/>
  <c r="S60" i="1"/>
  <c r="S49" i="1"/>
  <c r="S42" i="1"/>
  <c r="S33" i="1"/>
  <c r="S32" i="1" s="1"/>
  <c r="S11" i="1"/>
  <c r="U152" i="1" l="1"/>
  <c r="V152" i="1" l="1"/>
  <c r="X144" i="1"/>
  <c r="W144" i="1"/>
  <c r="V144" i="1"/>
  <c r="U123" i="1"/>
  <c r="X116" i="1" l="1"/>
  <c r="W116" i="1"/>
  <c r="V116" i="1"/>
  <c r="U116" i="1"/>
  <c r="T116" i="1"/>
  <c r="T82" i="1"/>
  <c r="T159" i="1" l="1"/>
  <c r="U157" i="1"/>
  <c r="T157" i="1"/>
  <c r="X152" i="1"/>
  <c r="W152" i="1"/>
  <c r="T152" i="1"/>
  <c r="S152" i="1"/>
  <c r="X127" i="1"/>
  <c r="W127" i="1"/>
  <c r="V127" i="1"/>
  <c r="U127" i="1"/>
  <c r="U122" i="1" s="1"/>
  <c r="U121" i="1" s="1"/>
  <c r="S127" i="1"/>
  <c r="X123" i="1"/>
  <c r="W123" i="1"/>
  <c r="V123" i="1"/>
  <c r="T123" i="1"/>
  <c r="S123" i="1"/>
  <c r="X82" i="1"/>
  <c r="W82" i="1"/>
  <c r="V82" i="1"/>
  <c r="U82" i="1"/>
  <c r="X75" i="1"/>
  <c r="W75" i="1"/>
  <c r="V75" i="1"/>
  <c r="U75" i="1"/>
  <c r="T75" i="1"/>
  <c r="X66" i="1"/>
  <c r="W66" i="1"/>
  <c r="V66" i="1"/>
  <c r="U66" i="1"/>
  <c r="X60" i="1"/>
  <c r="W60" i="1"/>
  <c r="V60" i="1"/>
  <c r="U60" i="1"/>
  <c r="T60" i="1"/>
  <c r="X49" i="1"/>
  <c r="W49" i="1"/>
  <c r="V49" i="1"/>
  <c r="U49" i="1"/>
  <c r="T49" i="1"/>
  <c r="U45" i="1"/>
  <c r="T45" i="1"/>
  <c r="X33" i="1"/>
  <c r="X32" i="1" s="1"/>
  <c r="W33" i="1"/>
  <c r="W32" i="1" s="1"/>
  <c r="V33" i="1"/>
  <c r="V32" i="1" s="1"/>
  <c r="U33" i="1"/>
  <c r="U32" i="1" s="1"/>
  <c r="T33" i="1"/>
  <c r="T32" i="1" s="1"/>
  <c r="X27" i="1"/>
  <c r="W27" i="1"/>
  <c r="V27" i="1"/>
  <c r="U27" i="1"/>
  <c r="T27" i="1"/>
  <c r="U26" i="1"/>
  <c r="T26" i="1"/>
  <c r="T11" i="1"/>
  <c r="S9" i="1" l="1"/>
  <c r="W9" i="1"/>
  <c r="V122" i="1"/>
  <c r="V121" i="1" s="1"/>
  <c r="V9" i="1"/>
  <c r="X9" i="1"/>
  <c r="X122" i="1"/>
  <c r="X121" i="1" s="1"/>
  <c r="W122" i="1"/>
  <c r="W121" i="1" s="1"/>
  <c r="T122" i="1"/>
  <c r="T121" i="1" s="1"/>
  <c r="U9" i="1"/>
  <c r="T9" i="1"/>
  <c r="S121" i="1"/>
</calcChain>
</file>

<file path=xl/sharedStrings.xml><?xml version="1.0" encoding="utf-8"?>
<sst xmlns="http://schemas.openxmlformats.org/spreadsheetml/2006/main" count="1502" uniqueCount="341">
  <si>
    <t>Приложение  к Порядку представления в Департамент финансов области реестров источников доходов бюджетов муниципальных образований области</t>
  </si>
  <si>
    <t>Единицы измерения: тыс.руб.</t>
  </si>
  <si>
    <t>Номер реестровой записи</t>
  </si>
  <si>
    <t>Идентификационный код группы источников доходов бюджета / идентификационный код источника доходов бюджета</t>
  </si>
  <si>
    <t>Наименование группы источников доходов бюджета / наименование источника дохода бюджета</t>
  </si>
  <si>
    <t>Код классификации доходов бюджета</t>
  </si>
  <si>
    <t>Наименование кода бюджетной классификации доходов бюджета</t>
  </si>
  <si>
    <t>Главный администратор доходов бюджета</t>
  </si>
  <si>
    <t>Код строки</t>
  </si>
  <si>
    <t>Нормативы распределения доходов в бюджет  муниципального образования</t>
  </si>
  <si>
    <t>Текущий финансовый год</t>
  </si>
  <si>
    <t>Показатели прогноза доходов бюджета</t>
  </si>
  <si>
    <t>Код главного администратора доходов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</si>
  <si>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</si>
  <si>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</si>
  <si>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</si>
  <si>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</si>
  <si>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</si>
  <si>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</si>
  <si>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</si>
  <si>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</si>
  <si>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</si>
  <si>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 текущий финансовый год</t>
  </si>
  <si>
    <t>На очередной финансовый год</t>
  </si>
  <si>
    <t>На первый год планового периода</t>
  </si>
  <si>
    <t>На второй год планового периода</t>
  </si>
  <si>
    <t>Показатели прогноза доходов в соответствии с решением о  бюджете</t>
  </si>
  <si>
    <t>Оценка исполнения по состоянию на «_1_»_01_2024 года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</si>
  <si>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</si>
  <si>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</si>
  <si>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</si>
  <si>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</si>
  <si>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</si>
  <si>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</si>
  <si>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 xml:space="preserve"> </t>
  </si>
  <si>
    <t>02</t>
  </si>
  <si>
    <t>Налог на доходы физических лиц</t>
  </si>
  <si>
    <t>010</t>
  </si>
  <si>
    <t>Федеральная  налоговая служба</t>
  </si>
  <si>
    <t>49,93- X*</t>
  </si>
  <si>
    <t>020</t>
  </si>
  <si>
    <t>030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</si>
  <si>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</si>
  <si>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</si>
  <si>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</t>
  </si>
  <si>
    <t>1</t>
  </si>
  <si>
    <t>080</t>
  </si>
  <si>
    <t>110</t>
  </si>
  <si>
    <t>130</t>
  </si>
  <si>
    <t>140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</si>
  <si>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</si>
  <si>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</si>
  <si>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</si>
  <si>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022</t>
  </si>
  <si>
    <t>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</si>
  <si>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</si>
  <si>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</si>
  <si>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</si>
  <si>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</si>
  <si>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</si>
  <si>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</si>
  <si>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</si>
  <si>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</si>
  <si>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</si>
  <si>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</si>
  <si>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011</t>
  </si>
  <si>
    <t>Налог, взимаемый с налогоплательщиков, выбравших в качестве объекта налогообложения доходы</t>
  </si>
  <si>
    <t>012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</si>
  <si>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</si>
  <si>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</si>
  <si>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</si>
  <si>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</si>
  <si>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050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</si>
  <si>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</si>
  <si>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Единый налог на вмененный доход для отдельных видов деятельности</t>
  </si>
  <si>
    <t>Единый сельскохозяйственный налог</t>
  </si>
  <si>
    <t>70/50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</si>
  <si>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</si>
  <si>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</si>
  <si>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</si>
  <si>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</si>
  <si>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</si>
  <si>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</si>
  <si>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</si>
  <si>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124</t>
  </si>
  <si>
    <t>07</t>
  </si>
  <si>
    <t>150</t>
  </si>
  <si>
    <t>Государственная пошлина за выдачу  разрешения на  установку  рекламной конструкции</t>
  </si>
  <si>
    <t>Управление  муниципальной  собственности  Шекснинского  муниципального  района</t>
  </si>
  <si>
    <t>09</t>
  </si>
  <si>
    <t>ЗАДОЛЖЕННОСТЬ И ПЕРЕРАСЧЕТЫ ПО ОТМЕНЕННЫМ НАЛОГАМ, СБОРАМ  И  ИНЫМ  ОБЯЗАТЕЛЬНЫМ ПЛАТЕЖАМ</t>
  </si>
  <si>
    <t>Задолженность  и  перерасчеты по  отмененным налогам,сборам и иным обязательным платежам</t>
  </si>
  <si>
    <t>2100</t>
  </si>
  <si>
    <t>Налог на прибыль организаций,зачислявшийся до 1 января 2005 года в  местные  бюджеты,мобилизуемый на  территориях муниципальных  районов</t>
  </si>
  <si>
    <t>Налог на имущество</t>
  </si>
  <si>
    <t>06</t>
  </si>
  <si>
    <t>Прочие налоги и сборы (по отмененным  налогам и сборам субъектов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</si>
  <si>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</si>
  <si>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</si>
  <si>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</si>
  <si>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</si>
  <si>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</si>
  <si>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</si>
  <si>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</si>
  <si>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</si>
  <si>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551</t>
  </si>
  <si>
    <t xml:space="preserve"> Администрация  городского  поселения поселок Шексна</t>
  </si>
  <si>
    <t>025</t>
  </si>
  <si>
    <t>Доходы, получаемые в виде арендной платы, а  также  средства  от  продажи  права  на  заключение  договоров  аренды  за  земли, находящиеся  в  собственности  муниципальных  районов ( за  исключением  земельных  участков  муниципальных  бюджетных  и  автономных  учреждений)</t>
  </si>
  <si>
    <t>121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</si>
  <si>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</si>
  <si>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</si>
  <si>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Администрация  Шекснинского  муниципального района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</si>
  <si>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</si>
  <si>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</si>
  <si>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</si>
  <si>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</si>
  <si>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325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</si>
  <si>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</si>
  <si>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</si>
  <si>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</si>
  <si>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</si>
  <si>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Плата,поступившая в рамках договора за предоставление права на размещение  и  эксплуатацию нестационарного   торгового объекта,установку и эксплуатацию рекламных конструкций на землях или земельных участках,нахродящихся в собственности муниципальных районов,и на землях или земельных участках,государственная собственность на которые не разграничена</t>
  </si>
  <si>
    <t>12</t>
  </si>
  <si>
    <t>ПЛАТЕЖИ ПРИ ПОЛЬЗОВАНИИ ПРИРОДНЫМИ РЕСУРСАМИ</t>
  </si>
  <si>
    <t>Платежи при  пользовании  природными  ресурсами</t>
  </si>
  <si>
    <t>О48</t>
  </si>
  <si>
    <t>Плата за выбросы загрязняющих веществ в атмосферный воздух стационарными объектами</t>
  </si>
  <si>
    <t>Федеральная служба по надзору  в сфере природопользования</t>
  </si>
  <si>
    <t>Плата за сбросы загрязняющих веществ в водные объекты</t>
  </si>
  <si>
    <t>041</t>
  </si>
  <si>
    <t>Плата за размещение отходов производства</t>
  </si>
  <si>
    <t>042</t>
  </si>
  <si>
    <t>Плата за размещение твердых коммунальных отходов</t>
  </si>
  <si>
    <t>048</t>
  </si>
  <si>
    <t>070</t>
  </si>
  <si>
    <t>6000</t>
  </si>
  <si>
    <t>Плата за выбросы загрязняющих веществ,образующихся  при сжигании  на факельных установках и (или)  рассеивании  попутного  нефтяного  газа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</si>
  <si>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</si>
  <si>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</si>
  <si>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</si>
  <si>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</si>
  <si>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</si>
  <si>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Финансовое  управление  Шекснинского  муниципального района</t>
  </si>
  <si>
    <t>995</t>
  </si>
  <si>
    <t>Прочие доходы от компенсации 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</si>
  <si>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</si>
  <si>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</si>
  <si>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</si>
  <si>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</si>
  <si>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</si>
  <si>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</si>
  <si>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 запасов 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</si>
  <si>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</si>
  <si>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</si>
  <si>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</si>
  <si>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125</t>
  </si>
  <si>
    <t>052</t>
  </si>
  <si>
    <t>Доходы от реализации имущества,находящегося в оперативном управлении учреждений,находящихся в ведении органов управления муниципальных (за исключением имущества муниципальных бюджетных и автономных учреждений),в части реализации материальных запасов по указанному имуществу</t>
  </si>
  <si>
    <t>Управление  образования  Шекснинского  муниципального  района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</si>
  <si>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</si>
  <si>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</si>
  <si>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</si>
  <si>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</si>
  <si>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Штрафы,санкции,возмещение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</si>
  <si>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</si>
  <si>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Департамент по обеспечению  деятельности  мировых судей  Вологодской  области</t>
  </si>
  <si>
    <t>031</t>
  </si>
  <si>
    <t>Комитет гражданской защиты  и  социальной безопасности Вологодской области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</si>
  <si>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</si>
  <si>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</si>
  <si>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</si>
  <si>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</si>
  <si>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</si>
  <si>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</si>
  <si>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</si>
  <si>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</si>
  <si>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</si>
  <si>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</si>
  <si>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</si>
  <si>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</si>
  <si>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</si>
  <si>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</si>
  <si>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</si>
  <si>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</si>
  <si>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</si>
  <si>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</si>
  <si>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</si>
  <si>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</si>
  <si>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</si>
  <si>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</si>
  <si>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</si>
  <si>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</si>
  <si>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</si>
  <si>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РФ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</si>
  <si>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</si>
  <si>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</si>
  <si>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018</t>
  </si>
  <si>
    <t>10</t>
  </si>
  <si>
    <t>123</t>
  </si>
  <si>
    <t>0051</t>
  </si>
  <si>
    <t>Доходы  от денежных взысканий  (штрафов), поступающие в счет погашения задолженности, образовавшейся до 1 января 2020 года, подлежащие зачислению  в  бюджет  муниципального  образования    по нормативам, действующим до 1 января 2020 года</t>
  </si>
  <si>
    <t xml:space="preserve">Департамент лесного  комплекса   Вологодской  области        </t>
  </si>
  <si>
    <t xml:space="preserve">Департамент по охране, контролю и регулированию использования объектов животного мира области </t>
  </si>
  <si>
    <t>076</t>
  </si>
  <si>
    <t>Федеральное агенство по рыболовству</t>
  </si>
  <si>
    <t>188</t>
  </si>
  <si>
    <t>Министерство внутренних дел  Российской  Федерации</t>
  </si>
  <si>
    <t>322</t>
  </si>
  <si>
    <t>Федеральная служба судебных приставов</t>
  </si>
  <si>
    <t>129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</si>
  <si>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</si>
  <si>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</si>
  <si>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17</t>
  </si>
  <si>
    <t>ПРОЧИЕ  НЕНАЛОГОВЫЕ  ДОХОДЫ</t>
  </si>
  <si>
    <t>Прочие неналоговые доходы</t>
  </si>
  <si>
    <t>Невыясненные  поступления, зачисляемые  в  бюджеты муниципальных  районов</t>
  </si>
  <si>
    <t>180</t>
  </si>
  <si>
    <t>Прочие неналоговые доходы бюджетов муниципальных районов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</si>
  <si>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</si>
  <si>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</si>
  <si>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</si>
  <si>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</si>
  <si>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бюджетной системы Российской Федерации (межбюджетные субсидии)</t>
  </si>
  <si>
    <t>15</t>
  </si>
  <si>
    <t>001</t>
  </si>
  <si>
    <t>Дотации бюджетам  муниципальных районов на  выравнивание  бюджетной обеспеченности</t>
  </si>
  <si>
    <t>Финансовое управление Шекснинского муниципального района</t>
  </si>
  <si>
    <t>002</t>
  </si>
  <si>
    <t>Дотации бюджетам  муниципальных районов на  поддержку мер по обеспечению сбалансированности бюджетов</t>
  </si>
  <si>
    <t>009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</si>
  <si>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</si>
  <si>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20</t>
  </si>
  <si>
    <t>Субсидии бюджетам бюджетной системы Российской Федерации (межбюджетные субсидии)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</si>
  <si>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</si>
  <si>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</si>
  <si>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</si>
  <si>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</si>
  <si>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</si>
  <si>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</si>
  <si>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</t>
  </si>
  <si>
    <t>0002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</si>
  <si>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</si>
  <si>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</si>
  <si>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497</t>
  </si>
  <si>
    <t>Субсидии бюджетам муниципальных районов на реализацию мероприятий по обеспечению жильем молодых семей</t>
  </si>
  <si>
    <t>511</t>
  </si>
  <si>
    <t>Субсидии бюджетам муниципальных районов на проведение комплексных кадастровых работ</t>
  </si>
  <si>
    <t>555</t>
  </si>
  <si>
    <t>Субсидии бюджетам муниципальных районов на реализацию программ формирования современной городской среды</t>
  </si>
  <si>
    <t>576</t>
  </si>
  <si>
    <t>Субсидии бюджетам муниципальных районов на обеспечение комплексного развития сельских территорий</t>
  </si>
  <si>
    <t>29</t>
  </si>
  <si>
    <t>999</t>
  </si>
  <si>
    <t>Прочие субсидии бюджетам муниципальных районов</t>
  </si>
  <si>
    <t>30</t>
  </si>
  <si>
    <t>Субвенции бюджетам бюджетной системы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</si>
  <si>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</si>
  <si>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</si>
  <si>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</si>
  <si>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</si>
  <si>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176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</si>
  <si>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 от  24  ноября  1995 года               №  181-ФЗ "О социальной защите инвалидов"</t>
  </si>
  <si>
    <t>303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</si>
  <si>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</si>
  <si>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36</t>
  </si>
  <si>
    <t>900</t>
  </si>
  <si>
    <t>Единая субвенция бюджетам муниципальных районов из бюджета субъекта Российской Федерации</t>
  </si>
  <si>
    <t>40</t>
  </si>
  <si>
    <t>Иные межбюджетные трансферты</t>
  </si>
  <si>
    <t>Иные  межбюджетные  трансферты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</si>
  <si>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</si>
  <si>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</si>
  <si>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49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</si>
  <si>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</si>
  <si>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</si>
  <si>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 xml:space="preserve">Безвозмездные поступления от негосударственных организаций </t>
  </si>
  <si>
    <t>099</t>
  </si>
  <si>
    <t>Прочие безвозмездные поступления от негосударственных организаций в бюджеты муниципальных районов</t>
  </si>
  <si>
    <t xml:space="preserve">Прочие безвозмездные поступления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</si>
  <si>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</si>
  <si>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18</t>
  </si>
  <si>
    <t>Доходы бюджетов бюджетной системы Российской Федерации от возврата остатков субсидий,субвенций и иных межбюджетных трансфертов,имеющих целевое назначение,прошлых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</si>
  <si>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трансфертов,имеющих целевое назначение,прошлых лет</t>
  </si>
  <si>
    <t>Доходы бюджетов муниципальных районов от возврата бюджетными учреждениями остатков субсидий прошлых лет</t>
  </si>
  <si>
    <t>60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</si>
  <si>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</si>
  <si>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</si>
  <si>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</si>
  <si>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061</t>
  </si>
  <si>
    <t>300</t>
  </si>
  <si>
    <t>172</t>
  </si>
  <si>
    <t>179</t>
  </si>
  <si>
    <t>098</t>
  </si>
  <si>
    <t>213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</si>
  <si>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</si>
  <si>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</si>
  <si>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</si>
  <si>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</si>
  <si>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                      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</si>
  <si>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</si>
  <si>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</si>
  <si>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Реестр  источников  доходов  бюджета  муниципального  образования  Шекснинский  муниципальный район  на 2025-2027 годы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</si>
  <si>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статьей 227 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</si>
  <si>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 статьей 228 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</si>
  <si>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160</t>
  </si>
  <si>
    <t>170</t>
  </si>
  <si>
    <t>023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</si>
  <si>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статьей 227 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</si>
  <si>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 абзаце тридцать девятом статьи 50 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 пункте 6 статьи 210 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 абзацах тридцать пятом и тридцать шестом статьи 50 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 абзаце девятом пункта 3 статьи 224 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</si>
  <si>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 абзаце тридцать девятом статьи 50 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 пункте 6 статьи 210 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 абзацах тридцать пятом и тридцать шестом статьи 50 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 абзаце девятом пункта 3 статьи 224 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</si>
  <si>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статьей 227 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</si>
  <si>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статьей 227 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</si>
  <si>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статьей 227 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</si>
  <si>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 абзаце тридцать девятом статьи 50 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 пункте 6 статьи 210 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 абзацах тридцать пятом и тридцать шестом статьи 50 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 абзаце девятом пункта 3 статьи 224 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</si>
  <si>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</si>
  <si>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Показатели поступлений по состоянию на «_1_»10._2024 года</t>
  </si>
  <si>
    <t>37,92- X*</t>
  </si>
  <si>
    <t>37,18- X*</t>
  </si>
  <si>
    <t>36,29- X*</t>
  </si>
  <si>
    <t>Х</t>
  </si>
  <si>
    <t>3 и 9</t>
  </si>
  <si>
    <t>14 и 21</t>
  </si>
  <si>
    <t>3 и 8</t>
  </si>
  <si>
    <t>3 и 7</t>
  </si>
  <si>
    <t>119</t>
  </si>
  <si>
    <t>992</t>
  </si>
  <si>
    <t>Представительное Собрание  Шекснинского  муниципального района</t>
  </si>
  <si>
    <t>4 и 11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</si>
  <si>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</si>
  <si>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</si>
  <si>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5 и 13</t>
  </si>
  <si>
    <t xml:space="preserve">5 и 13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</si>
  <si>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</si>
  <si>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599</t>
  </si>
  <si>
    <t>Субсидии бюджетам муниципальных районов на подготовку проектов межевания земельных участков и проведения кадастровых работ</t>
  </si>
  <si>
    <t>Субсидии бюджетам муниципальных районов на реализацию мероприятий по модернизации школьных систем образования</t>
  </si>
  <si>
    <t>750</t>
  </si>
  <si>
    <t>39</t>
  </si>
  <si>
    <t xml:space="preserve">Прочие субвенции бюджетам муниципальных районов </t>
  </si>
  <si>
    <t xml:space="preserve">Х - дифференцированные  нормативы  НДФЛ, установленные для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</si>
</sst>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u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 indent="15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left" indent="15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textRotation="90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/>
    <xf numFmtId="49" fontId="0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left" indent="15"/>
    </xf>
    <xf numFmtId="0" fontId="0" fillId="0" borderId="1" xfId="0" applyBorder="1"/>
    <xf numFmtId="49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/>
    <xf numFmtId="49" fontId="6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justify" wrapText="1"/>
    </xf>
    <xf numFmtId="0" fontId="0" fillId="0" borderId="0" xfId="0" applyFont="1" applyAlignment="1">
      <alignment horizontal="justify" wrapText="1"/>
    </xf>
    <xf numFmtId="49" fontId="0" fillId="0" borderId="1" xfId="0" applyNumberFormat="1" applyFont="1" applyBorder="1"/>
    <xf numFmtId="0" fontId="0" fillId="0" borderId="0" xfId="0" applyFont="1" applyAlignment="1">
      <alignment horizontal="justify" vertical="top" wrapText="1"/>
    </xf>
    <xf numFmtId="49" fontId="6" fillId="0" borderId="1" xfId="0" applyNumberFormat="1" applyFont="1" applyBorder="1" applyAlignment="1">
      <alignment horizontal="justify"/>
    </xf>
    <xf numFmtId="0" fontId="0" fillId="0" borderId="2" xfId="0" applyFont="1" applyBorder="1" applyAlignment="1">
      <alignment horizontal="justify" wrapText="1"/>
    </xf>
    <xf numFmtId="0" fontId="0" fillId="0" borderId="0" xfId="0" applyFont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49" fontId="6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justify" vertical="top" wrapText="1"/>
    </xf>
    <xf numFmtId="0" fontId="0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/>
    <xf numFmtId="49" fontId="7" fillId="0" borderId="1" xfId="0" applyNumberFormat="1" applyFont="1" applyBorder="1" applyAlignment="1">
      <alignment horizontal="left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wrapText="1"/>
    </xf>
    <xf numFmtId="0" fontId="0" fillId="0" borderId="0" xfId="0" applyFont="1" applyBorder="1"/>
    <xf numFmtId="0" fontId="0" fillId="0" borderId="1" xfId="0" applyFont="1" applyBorder="1" applyAlignment="1"/>
    <xf numFmtId="0" fontId="8" fillId="0" borderId="1" xfId="0" applyFont="1" applyBorder="1" applyAlignment="1">
      <alignment horizontal="justify" wrapText="1"/>
    </xf>
    <xf numFmtId="0" fontId="8" fillId="0" borderId="0" xfId="0" applyFont="1" applyAlignment="1">
      <alignment horizontal="justify" wrapText="1"/>
    </xf>
    <xf numFmtId="0" fontId="8" fillId="0" borderId="1" xfId="0" applyFont="1" applyBorder="1"/>
    <xf numFmtId="0" fontId="6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0" fillId="0" borderId="0" xfId="0" applyFont="1" applyBorder="1" applyAlignment="1"/>
    <xf numFmtId="164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6" fillId="0" borderId="1" xfId="0" applyNumberFormat="1" applyFont="1" applyFill="1" applyBorder="1"/>
    <xf numFmtId="0" fontId="6" fillId="0" borderId="1" xfId="0" applyFont="1" applyBorder="1" applyAlignment="1">
      <alignment horizontal="center" wrapText="1"/>
    </xf>
    <xf numFmtId="0" fontId="8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0" fontId="11" fillId="0" borderId="0" xfId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vertical="top" textRotation="90" wrapText="1"/>
    </xf>
    <xf numFmtId="0" fontId="0" fillId="0" borderId="0" xfId="0" applyFont="1" applyBorder="1" applyAlignment="1"/>
    <xf numFmtId="164" fontId="6" fillId="0" borderId="6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sultant.ru/document/cons_doc_LAW_489355/7f582f3c858aa7964afaa8323e3b99d9147afb9f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consultant.ru/document/cons_doc_LAW_489355/f905a0b321f08cd291b6eee867ddfe62194b4115/" TargetMode="External"/><Relationship Id="rId1" Type="http://schemas.openxmlformats.org/officeDocument/2006/relationships/hyperlink" Target="https://www.consultant.ru/document/cons_doc_LAW_489355/7f582f3c858aa7964afaa8323e3b99d9147afb9f/" TargetMode="External"/><Relationship Id="rId6" Type="http://schemas.openxmlformats.org/officeDocument/2006/relationships/hyperlink" Target="https://www.consultant.ru/document/cons_doc_LAW_489355/7f582f3c858aa7964afaa8323e3b99d9147afb9f/" TargetMode="External"/><Relationship Id="rId5" Type="http://schemas.openxmlformats.org/officeDocument/2006/relationships/hyperlink" Target="https://www.consultant.ru/document/cons_doc_LAW_489355/7f582f3c858aa7964afaa8323e3b99d9147afb9f/" TargetMode="External"/><Relationship Id="rId4" Type="http://schemas.openxmlformats.org/officeDocument/2006/relationships/hyperlink" Target="https://www.consultant.ru/document/cons_doc_LAW_489355/7f582f3c858aa7964afaa8323e3b99d9147afb9f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70"/>
  <sheetViews>
    <sheetView tabSelected="1" topLeftCell="I1" zoomScale="77" zoomScaleNormal="77" workbookViewId="0">
      <selection activeCell="S1" sqref="S1"/>
    </sheetView>
  </sheetViews>
  <sheetFormatPr defaultRowHeight="15" x14ac:dyDescent="0.25"/>
  <cols>
    <col min="1" max="1" width="6.7109375" style="1" customWidth="1"/>
    <col min="2" max="2" width="10.7109375" style="1" customWidth="1"/>
    <col min="3" max="3" width="24.5703125" style="1" customWidth="1"/>
    <col min="4" max="11" width="8.7109375" style="1" customWidth="1"/>
    <col min="12" max="12" width="51" style="1" customWidth="1"/>
    <col min="13" max="13" width="33.140625" style="1" customWidth="1"/>
    <col min="14" max="14" width="7.5703125" style="1" customWidth="1"/>
    <col min="15" max="15" width="12.7109375" style="1" customWidth="1"/>
    <col min="16" max="16" width="11.28515625" style="1" customWidth="1"/>
    <col min="17" max="17" width="12.140625" style="1" customWidth="1"/>
    <col min="18" max="18" width="11.85546875" style="1" customWidth="1"/>
    <col min="19" max="19" width="16.140625" style="1" customWidth="1"/>
    <col min="20" max="20" width="16" style="1" customWidth="1"/>
    <col min="21" max="21" width="13.85546875" style="1" customWidth="1"/>
    <col min="22" max="22" width="13.7109375" style="1" customWidth="1"/>
    <col min="23" max="23" width="13.5703125" style="1" customWidth="1"/>
    <col min="24" max="24" width="15.85546875" style="1" customWidth="1"/>
    <col min="25" max="1025" width="8.7109375" style="1" customWidth="1"/>
  </cols>
  <sheetData>
    <row r="1" spans="1:26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6" ht="18.75" x14ac:dyDescent="0.3">
      <c r="A2" s="4"/>
      <c r="B2" s="3"/>
      <c r="C2" s="3"/>
      <c r="D2" s="5" t="s">
        <v>302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6" ht="18.75" x14ac:dyDescent="0.3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6" ht="18.75" x14ac:dyDescent="0.3">
      <c r="A4" s="6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6" ht="36.75" customHeight="1" x14ac:dyDescent="0.25">
      <c r="A5" s="99" t="s">
        <v>2</v>
      </c>
      <c r="B5" s="99" t="s">
        <v>3</v>
      </c>
      <c r="C5" s="99" t="s">
        <v>4</v>
      </c>
      <c r="D5" s="98" t="s">
        <v>5</v>
      </c>
      <c r="E5" s="98"/>
      <c r="F5" s="98"/>
      <c r="G5" s="98"/>
      <c r="H5" s="98"/>
      <c r="I5" s="98"/>
      <c r="J5" s="98"/>
      <c r="K5" s="98"/>
      <c r="L5" s="99" t="s">
        <v>6</v>
      </c>
      <c r="M5" s="99" t="s">
        <v>7</v>
      </c>
      <c r="N5" s="99" t="s">
        <v>8</v>
      </c>
      <c r="O5" s="98" t="s">
        <v>9</v>
      </c>
      <c r="P5" s="98"/>
      <c r="Q5" s="98"/>
      <c r="R5" s="98"/>
      <c r="S5" s="98" t="s">
        <v>10</v>
      </c>
      <c r="T5" s="98"/>
      <c r="U5" s="98"/>
      <c r="V5" s="98" t="s">
        <v>11</v>
      </c>
      <c r="W5" s="98"/>
      <c r="X5" s="98"/>
    </row>
    <row r="6" spans="1:26" ht="25.5" customHeight="1" x14ac:dyDescent="0.25">
      <c r="A6" s="99"/>
      <c r="B6" s="99"/>
      <c r="C6" s="99"/>
      <c r="D6" s="100" t="s">
        <v>12</v>
      </c>
      <c r="E6" s="98" t="s">
        <v>13</v>
      </c>
      <c r="F6" s="98"/>
      <c r="G6" s="98"/>
      <c r="H6" s="98"/>
      <c r="I6" s="98"/>
      <c r="J6" s="98" t="s">
        <v>14</v>
      </c>
      <c r="K6" s="98"/>
      <c r="L6" s="99"/>
      <c r="M6" s="99"/>
      <c r="N6" s="99"/>
      <c r="O6" s="98"/>
      <c r="P6" s="98"/>
      <c r="Q6" s="98"/>
      <c r="R6" s="98"/>
      <c r="S6" s="98"/>
      <c r="T6" s="98"/>
      <c r="U6" s="98"/>
      <c r="V6" s="98"/>
      <c r="W6" s="98"/>
      <c r="X6" s="98"/>
    </row>
    <row r="7" spans="1:26" ht="294" x14ac:dyDescent="0.25">
      <c r="A7" s="99"/>
      <c r="B7" s="99"/>
      <c r="C7" s="99"/>
      <c r="D7" s="100"/>
      <c r="E7" s="9" t="s">
        <v>15</v>
      </c>
      <c r="F7" s="9" t="s">
        <v>16</v>
      </c>
      <c r="G7" s="9" t="s">
        <v>17</v>
      </c>
      <c r="H7" s="9" t="s">
        <v>18</v>
      </c>
      <c r="I7" s="9" t="s">
        <v>19</v>
      </c>
      <c r="J7" s="9" t="s">
        <v>20</v>
      </c>
      <c r="K7" s="9" t="s">
        <v>21</v>
      </c>
      <c r="L7" s="99"/>
      <c r="M7" s="99"/>
      <c r="N7" s="99"/>
      <c r="O7" s="7" t="s">
        <v>22</v>
      </c>
      <c r="P7" s="7" t="s">
        <v>23</v>
      </c>
      <c r="Q7" s="7" t="s">
        <v>24</v>
      </c>
      <c r="R7" s="7" t="s">
        <v>25</v>
      </c>
      <c r="S7" s="7" t="s">
        <v>26</v>
      </c>
      <c r="T7" s="7" t="s">
        <v>316</v>
      </c>
      <c r="U7" s="7" t="s">
        <v>27</v>
      </c>
      <c r="V7" s="7" t="s">
        <v>23</v>
      </c>
      <c r="W7" s="7" t="s">
        <v>24</v>
      </c>
      <c r="X7" s="7" t="s">
        <v>25</v>
      </c>
    </row>
    <row r="8" spans="1:26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8">
        <v>21</v>
      </c>
      <c r="V8" s="8">
        <v>22</v>
      </c>
      <c r="W8" s="8">
        <v>23</v>
      </c>
      <c r="X8" s="8">
        <v>24</v>
      </c>
    </row>
    <row r="9" spans="1:26" ht="18.75" x14ac:dyDescent="0.3">
      <c r="A9" s="10"/>
      <c r="B9" s="10"/>
      <c r="C9" s="11"/>
      <c r="D9" s="12"/>
      <c r="E9" s="13">
        <v>1</v>
      </c>
      <c r="F9" s="14" t="s">
        <v>28</v>
      </c>
      <c r="G9" s="14" t="s">
        <v>28</v>
      </c>
      <c r="H9" s="14" t="s">
        <v>29</v>
      </c>
      <c r="I9" s="15" t="s">
        <v>28</v>
      </c>
      <c r="J9" s="14" t="s">
        <v>30</v>
      </c>
      <c r="K9" s="15" t="s">
        <v>29</v>
      </c>
      <c r="L9" s="16" t="s">
        <v>31</v>
      </c>
      <c r="M9" s="17"/>
      <c r="N9" s="18"/>
      <c r="O9" s="18"/>
      <c r="P9" s="18"/>
      <c r="Q9" s="18"/>
      <c r="R9" s="18"/>
      <c r="S9" s="77">
        <f t="shared" ref="S9:X9" si="0">S10+S26+S32+S42+S45+S49+S60+S66+S75+S82+S116</f>
        <v>488815.50000000006</v>
      </c>
      <c r="T9" s="77">
        <f t="shared" si="0"/>
        <v>411491.60000000009</v>
      </c>
      <c r="U9" s="77">
        <f t="shared" si="0"/>
        <v>548500</v>
      </c>
      <c r="V9" s="77">
        <f t="shared" si="0"/>
        <v>471455.4</v>
      </c>
      <c r="W9" s="77">
        <f t="shared" si="0"/>
        <v>478325.8</v>
      </c>
      <c r="X9" s="77">
        <f t="shared" si="0"/>
        <v>504135.8</v>
      </c>
    </row>
    <row r="10" spans="1:26" ht="18.75" x14ac:dyDescent="0.3">
      <c r="A10" s="10"/>
      <c r="B10" s="10"/>
      <c r="C10" s="11"/>
      <c r="D10" s="12"/>
      <c r="E10" s="13">
        <v>1</v>
      </c>
      <c r="F10" s="14" t="s">
        <v>32</v>
      </c>
      <c r="G10" s="14" t="s">
        <v>28</v>
      </c>
      <c r="H10" s="14" t="s">
        <v>29</v>
      </c>
      <c r="I10" s="15" t="s">
        <v>28</v>
      </c>
      <c r="J10" s="14" t="s">
        <v>30</v>
      </c>
      <c r="K10" s="15" t="s">
        <v>29</v>
      </c>
      <c r="L10" s="16" t="s">
        <v>33</v>
      </c>
      <c r="M10" s="11"/>
      <c r="N10" s="18"/>
      <c r="O10" s="18"/>
      <c r="P10" s="18"/>
      <c r="Q10" s="18"/>
      <c r="R10" s="18"/>
      <c r="S10" s="77">
        <v>377879.9</v>
      </c>
      <c r="T10" s="77">
        <v>306601.7</v>
      </c>
      <c r="U10" s="77">
        <v>418000</v>
      </c>
      <c r="V10" s="77">
        <v>343782.40000000002</v>
      </c>
      <c r="W10" s="77">
        <v>343911.8</v>
      </c>
      <c r="X10" s="77">
        <v>364178.8</v>
      </c>
      <c r="Z10" s="19" t="s">
        <v>34</v>
      </c>
    </row>
    <row r="11" spans="1:26" ht="18.75" x14ac:dyDescent="0.3">
      <c r="A11" s="10"/>
      <c r="B11" s="10"/>
      <c r="C11" s="11"/>
      <c r="D11" s="10"/>
      <c r="E11" s="13">
        <v>1</v>
      </c>
      <c r="F11" s="14" t="s">
        <v>32</v>
      </c>
      <c r="G11" s="14" t="s">
        <v>35</v>
      </c>
      <c r="H11" s="14" t="s">
        <v>29</v>
      </c>
      <c r="I11" s="15" t="s">
        <v>32</v>
      </c>
      <c r="J11" s="14" t="s">
        <v>30</v>
      </c>
      <c r="K11" s="15">
        <v>110</v>
      </c>
      <c r="L11" s="85" t="s">
        <v>36</v>
      </c>
      <c r="M11" s="11"/>
      <c r="N11" s="8"/>
      <c r="O11" s="8"/>
      <c r="P11" s="8"/>
      <c r="Q11" s="8"/>
      <c r="R11" s="8"/>
      <c r="S11" s="77">
        <f t="shared" ref="S11:T11" si="1">S12+S13+S14+S19+S20+S21+S22</f>
        <v>377879.9</v>
      </c>
      <c r="T11" s="77">
        <f t="shared" si="1"/>
        <v>306601.7</v>
      </c>
      <c r="U11" s="77">
        <f>U12+U13+U14+U19+U20+U21+U22+U23+U24+U25+U15+U16+U17+U18</f>
        <v>418000</v>
      </c>
      <c r="V11" s="77">
        <f>V12+V13+V14+V19+V20+V21+V22+V23+V24+V25+V15+V16+V17+V18</f>
        <v>343782.40000000002</v>
      </c>
      <c r="W11" s="77">
        <f>W12+W13+W14+W19+W20+W21+W22+W23+W24+W25+W15+W16+W17+W18</f>
        <v>343911.80000000005</v>
      </c>
      <c r="X11" s="77">
        <f>X12+X13+X14+X19+X20+X21+X22+X23+X24+X25+X15+X16+X17+X18</f>
        <v>364178.8</v>
      </c>
      <c r="Z11" s="1" t="s">
        <v>34</v>
      </c>
    </row>
    <row r="12" spans="1:26" ht="280.5" customHeight="1" x14ac:dyDescent="0.3">
      <c r="A12" s="10"/>
      <c r="B12" s="10"/>
      <c r="C12" s="20" t="s">
        <v>36</v>
      </c>
      <c r="D12" s="21">
        <v>182</v>
      </c>
      <c r="E12" s="21">
        <v>1</v>
      </c>
      <c r="F12" s="22" t="s">
        <v>32</v>
      </c>
      <c r="G12" s="22" t="s">
        <v>35</v>
      </c>
      <c r="H12" s="22" t="s">
        <v>37</v>
      </c>
      <c r="I12" s="23" t="s">
        <v>32</v>
      </c>
      <c r="J12" s="22" t="s">
        <v>30</v>
      </c>
      <c r="K12" s="23">
        <v>110</v>
      </c>
      <c r="L12" s="88" t="s">
        <v>315</v>
      </c>
      <c r="M12" s="24" t="s">
        <v>38</v>
      </c>
      <c r="N12" s="8"/>
      <c r="O12" s="84" t="s">
        <v>39</v>
      </c>
      <c r="P12" s="8" t="s">
        <v>317</v>
      </c>
      <c r="Q12" s="87" t="s">
        <v>318</v>
      </c>
      <c r="R12" s="8" t="s">
        <v>319</v>
      </c>
      <c r="S12" s="76">
        <v>361616.9</v>
      </c>
      <c r="T12" s="76">
        <v>283800.09999999998</v>
      </c>
      <c r="U12" s="76">
        <v>397700</v>
      </c>
      <c r="V12" s="76">
        <v>311225.40000000002</v>
      </c>
      <c r="W12" s="76">
        <v>310040.40000000002</v>
      </c>
      <c r="X12" s="76">
        <v>327994.7</v>
      </c>
      <c r="Z12" s="25" t="s">
        <v>34</v>
      </c>
    </row>
    <row r="13" spans="1:26" ht="195" x14ac:dyDescent="0.3">
      <c r="A13" s="26"/>
      <c r="B13" s="27"/>
      <c r="C13" s="20" t="s">
        <v>36</v>
      </c>
      <c r="D13" s="28">
        <v>182</v>
      </c>
      <c r="E13" s="21">
        <v>1</v>
      </c>
      <c r="F13" s="22" t="s">
        <v>32</v>
      </c>
      <c r="G13" s="22" t="s">
        <v>35</v>
      </c>
      <c r="H13" s="22" t="s">
        <v>40</v>
      </c>
      <c r="I13" s="23" t="s">
        <v>32</v>
      </c>
      <c r="J13" s="22" t="s">
        <v>30</v>
      </c>
      <c r="K13" s="29">
        <v>110</v>
      </c>
      <c r="L13" s="91" t="s">
        <v>303</v>
      </c>
      <c r="M13" s="24" t="s">
        <v>38</v>
      </c>
      <c r="N13" s="30"/>
      <c r="O13" s="84" t="s">
        <v>39</v>
      </c>
      <c r="P13" s="87" t="s">
        <v>317</v>
      </c>
      <c r="Q13" s="87" t="s">
        <v>318</v>
      </c>
      <c r="R13" s="87" t="s">
        <v>319</v>
      </c>
      <c r="S13" s="76">
        <v>3000</v>
      </c>
      <c r="T13" s="76">
        <v>1354.6</v>
      </c>
      <c r="U13" s="76">
        <v>2000</v>
      </c>
      <c r="V13" s="76">
        <v>1580</v>
      </c>
      <c r="W13" s="76">
        <v>1570</v>
      </c>
      <c r="X13" s="76">
        <v>1660</v>
      </c>
    </row>
    <row r="14" spans="1:26" ht="180" x14ac:dyDescent="0.3">
      <c r="A14" s="31"/>
      <c r="B14" s="27"/>
      <c r="C14" s="20" t="s">
        <v>36</v>
      </c>
      <c r="D14" s="28">
        <v>182</v>
      </c>
      <c r="E14" s="21">
        <v>1</v>
      </c>
      <c r="F14" s="22" t="s">
        <v>32</v>
      </c>
      <c r="G14" s="22" t="s">
        <v>35</v>
      </c>
      <c r="H14" s="22" t="s">
        <v>41</v>
      </c>
      <c r="I14" s="23" t="s">
        <v>32</v>
      </c>
      <c r="J14" s="22" t="s">
        <v>30</v>
      </c>
      <c r="K14" s="29">
        <v>110</v>
      </c>
      <c r="L14" s="92" t="s">
        <v>304</v>
      </c>
      <c r="M14" s="86" t="s">
        <v>38</v>
      </c>
      <c r="N14" s="30"/>
      <c r="O14" s="84" t="s">
        <v>39</v>
      </c>
      <c r="P14" s="87" t="s">
        <v>317</v>
      </c>
      <c r="Q14" s="87" t="s">
        <v>318</v>
      </c>
      <c r="R14" s="87" t="s">
        <v>319</v>
      </c>
      <c r="S14" s="76">
        <v>3000</v>
      </c>
      <c r="T14" s="76">
        <v>2316.9</v>
      </c>
      <c r="U14" s="76">
        <v>3000</v>
      </c>
      <c r="V14" s="76">
        <v>2520</v>
      </c>
      <c r="W14" s="76">
        <v>2517</v>
      </c>
      <c r="X14" s="76">
        <v>2658</v>
      </c>
    </row>
    <row r="15" spans="1:26" ht="177.75" customHeight="1" x14ac:dyDescent="0.3">
      <c r="A15" s="31"/>
      <c r="B15" s="27"/>
      <c r="C15" s="20" t="s">
        <v>36</v>
      </c>
      <c r="D15" s="28">
        <v>182</v>
      </c>
      <c r="E15" s="21">
        <v>1</v>
      </c>
      <c r="F15" s="22" t="s">
        <v>32</v>
      </c>
      <c r="G15" s="22" t="s">
        <v>35</v>
      </c>
      <c r="H15" s="22" t="s">
        <v>69</v>
      </c>
      <c r="I15" s="23" t="s">
        <v>32</v>
      </c>
      <c r="J15" s="22" t="s">
        <v>30</v>
      </c>
      <c r="K15" s="29">
        <v>110</v>
      </c>
      <c r="L15" s="92" t="s">
        <v>308</v>
      </c>
      <c r="M15" s="86" t="s">
        <v>38</v>
      </c>
      <c r="N15" s="30"/>
      <c r="O15" s="84" t="s">
        <v>320</v>
      </c>
      <c r="P15" s="84" t="s">
        <v>322</v>
      </c>
      <c r="Q15" s="87" t="s">
        <v>322</v>
      </c>
      <c r="R15" s="87" t="s">
        <v>322</v>
      </c>
      <c r="S15" s="76">
        <v>0</v>
      </c>
      <c r="T15" s="76">
        <v>0</v>
      </c>
      <c r="U15" s="76">
        <v>0</v>
      </c>
      <c r="V15" s="76">
        <v>7022</v>
      </c>
      <c r="W15" s="76">
        <v>7098</v>
      </c>
      <c r="X15" s="76">
        <v>8017</v>
      </c>
    </row>
    <row r="16" spans="1:26" ht="183.75" customHeight="1" x14ac:dyDescent="0.3">
      <c r="A16" s="31"/>
      <c r="B16" s="27"/>
      <c r="C16" s="20" t="s">
        <v>36</v>
      </c>
      <c r="D16" s="28">
        <v>182</v>
      </c>
      <c r="E16" s="21">
        <v>1</v>
      </c>
      <c r="F16" s="22" t="s">
        <v>32</v>
      </c>
      <c r="G16" s="22" t="s">
        <v>35</v>
      </c>
      <c r="H16" s="22" t="s">
        <v>53</v>
      </c>
      <c r="I16" s="23" t="s">
        <v>32</v>
      </c>
      <c r="J16" s="22" t="s">
        <v>30</v>
      </c>
      <c r="K16" s="29">
        <v>110</v>
      </c>
      <c r="L16" s="93" t="s">
        <v>311</v>
      </c>
      <c r="M16" s="86" t="s">
        <v>38</v>
      </c>
      <c r="N16" s="30"/>
      <c r="O16" s="87" t="s">
        <v>320</v>
      </c>
      <c r="P16" s="87" t="s">
        <v>321</v>
      </c>
      <c r="Q16" s="87" t="s">
        <v>321</v>
      </c>
      <c r="R16" s="87" t="s">
        <v>321</v>
      </c>
      <c r="S16" s="76">
        <v>0</v>
      </c>
      <c r="T16" s="76">
        <v>0</v>
      </c>
      <c r="U16" s="76">
        <v>0</v>
      </c>
      <c r="V16" s="76">
        <v>5006</v>
      </c>
      <c r="W16" s="76">
        <v>5693</v>
      </c>
      <c r="X16" s="76">
        <v>6317</v>
      </c>
    </row>
    <row r="17" spans="1:24" ht="177.75" customHeight="1" x14ac:dyDescent="0.3">
      <c r="A17" s="31"/>
      <c r="B17" s="27"/>
      <c r="C17" s="20" t="s">
        <v>36</v>
      </c>
      <c r="D17" s="28">
        <v>182</v>
      </c>
      <c r="E17" s="21">
        <v>1</v>
      </c>
      <c r="F17" s="22" t="s">
        <v>32</v>
      </c>
      <c r="G17" s="22" t="s">
        <v>35</v>
      </c>
      <c r="H17" s="22" t="s">
        <v>307</v>
      </c>
      <c r="I17" s="23" t="s">
        <v>32</v>
      </c>
      <c r="J17" s="22" t="s">
        <v>30</v>
      </c>
      <c r="K17" s="29">
        <v>110</v>
      </c>
      <c r="L17" s="93" t="s">
        <v>312</v>
      </c>
      <c r="M17" s="86" t="s">
        <v>38</v>
      </c>
      <c r="N17" s="30"/>
      <c r="O17" s="87" t="s">
        <v>320</v>
      </c>
      <c r="P17" s="87" t="s">
        <v>323</v>
      </c>
      <c r="Q17" s="87" t="s">
        <v>323</v>
      </c>
      <c r="R17" s="87" t="s">
        <v>323</v>
      </c>
      <c r="S17" s="76">
        <v>0</v>
      </c>
      <c r="T17" s="76">
        <v>0</v>
      </c>
      <c r="U17" s="76">
        <v>0</v>
      </c>
      <c r="V17" s="76">
        <v>377</v>
      </c>
      <c r="W17" s="76">
        <v>419</v>
      </c>
      <c r="X17" s="76">
        <v>458</v>
      </c>
    </row>
    <row r="18" spans="1:24" ht="162" customHeight="1" x14ac:dyDescent="0.3">
      <c r="A18" s="31"/>
      <c r="B18" s="27"/>
      <c r="C18" s="20" t="s">
        <v>36</v>
      </c>
      <c r="D18" s="28">
        <v>182</v>
      </c>
      <c r="E18" s="21">
        <v>1</v>
      </c>
      <c r="F18" s="22" t="s">
        <v>32</v>
      </c>
      <c r="G18" s="22" t="s">
        <v>35</v>
      </c>
      <c r="H18" s="22" t="s">
        <v>257</v>
      </c>
      <c r="I18" s="23" t="s">
        <v>32</v>
      </c>
      <c r="J18" s="22" t="s">
        <v>30</v>
      </c>
      <c r="K18" s="29">
        <v>110</v>
      </c>
      <c r="L18" s="93" t="s">
        <v>313</v>
      </c>
      <c r="M18" s="86" t="s">
        <v>38</v>
      </c>
      <c r="N18" s="30"/>
      <c r="O18" s="87" t="s">
        <v>320</v>
      </c>
      <c r="P18" s="87" t="s">
        <v>324</v>
      </c>
      <c r="Q18" s="87" t="s">
        <v>324</v>
      </c>
      <c r="R18" s="87" t="s">
        <v>324</v>
      </c>
      <c r="S18" s="76">
        <v>0</v>
      </c>
      <c r="T18" s="76">
        <v>0</v>
      </c>
      <c r="U18" s="76">
        <v>0</v>
      </c>
      <c r="V18" s="76">
        <v>2001</v>
      </c>
      <c r="W18" s="76">
        <v>2229</v>
      </c>
      <c r="X18" s="76">
        <v>2436</v>
      </c>
    </row>
    <row r="19" spans="1:24" ht="105" x14ac:dyDescent="0.3">
      <c r="A19" s="27"/>
      <c r="B19" s="27"/>
      <c r="C19" s="20" t="s">
        <v>36</v>
      </c>
      <c r="D19" s="28">
        <v>182</v>
      </c>
      <c r="E19" s="21">
        <v>1</v>
      </c>
      <c r="F19" s="22" t="s">
        <v>32</v>
      </c>
      <c r="G19" s="22" t="s">
        <v>35</v>
      </c>
      <c r="H19" s="22" t="s">
        <v>42</v>
      </c>
      <c r="I19" s="23" t="s">
        <v>32</v>
      </c>
      <c r="J19" s="22" t="s">
        <v>30</v>
      </c>
      <c r="K19" s="29">
        <v>110</v>
      </c>
      <c r="L19" s="94" t="s">
        <v>43</v>
      </c>
      <c r="M19" s="24" t="s">
        <v>38</v>
      </c>
      <c r="N19" s="30"/>
      <c r="O19" s="84">
        <v>50</v>
      </c>
      <c r="P19" s="8">
        <v>50</v>
      </c>
      <c r="Q19" s="8">
        <v>50</v>
      </c>
      <c r="R19" s="8">
        <v>50</v>
      </c>
      <c r="S19" s="76">
        <v>7602</v>
      </c>
      <c r="T19" s="76">
        <v>3819.9</v>
      </c>
      <c r="U19" s="76">
        <v>5000</v>
      </c>
      <c r="V19" s="76">
        <v>4560</v>
      </c>
      <c r="W19" s="76">
        <v>4560</v>
      </c>
      <c r="X19" s="76">
        <v>4560</v>
      </c>
    </row>
    <row r="20" spans="1:24" ht="409.5" x14ac:dyDescent="0.3">
      <c r="A20" s="27"/>
      <c r="B20" s="27"/>
      <c r="C20" s="20" t="s">
        <v>36</v>
      </c>
      <c r="D20" s="28" t="s">
        <v>44</v>
      </c>
      <c r="E20" s="21" t="s">
        <v>45</v>
      </c>
      <c r="F20" s="22" t="s">
        <v>32</v>
      </c>
      <c r="G20" s="22" t="s">
        <v>35</v>
      </c>
      <c r="H20" s="22" t="s">
        <v>46</v>
      </c>
      <c r="I20" s="23" t="s">
        <v>32</v>
      </c>
      <c r="J20" s="22" t="s">
        <v>30</v>
      </c>
      <c r="K20" s="29" t="s">
        <v>47</v>
      </c>
      <c r="L20" s="97" t="s">
        <v>333</v>
      </c>
      <c r="M20" s="24" t="s">
        <v>38</v>
      </c>
      <c r="N20" s="30"/>
      <c r="O20" s="84" t="s">
        <v>328</v>
      </c>
      <c r="P20" s="87" t="s">
        <v>322</v>
      </c>
      <c r="Q20" s="87" t="s">
        <v>322</v>
      </c>
      <c r="R20" s="87" t="s">
        <v>322</v>
      </c>
      <c r="S20" s="76">
        <v>2661</v>
      </c>
      <c r="T20" s="76">
        <v>4000.7</v>
      </c>
      <c r="U20" s="76">
        <v>5500</v>
      </c>
      <c r="V20" s="76">
        <v>4600</v>
      </c>
      <c r="W20" s="76">
        <v>4800</v>
      </c>
      <c r="X20" s="76">
        <v>5000</v>
      </c>
    </row>
    <row r="21" spans="1:24" ht="135" x14ac:dyDescent="0.3">
      <c r="A21" s="27"/>
      <c r="B21" s="27"/>
      <c r="C21" s="20" t="s">
        <v>36</v>
      </c>
      <c r="D21" s="28" t="s">
        <v>44</v>
      </c>
      <c r="E21" s="21" t="s">
        <v>45</v>
      </c>
      <c r="F21" s="22" t="s">
        <v>32</v>
      </c>
      <c r="G21" s="22" t="s">
        <v>35</v>
      </c>
      <c r="H21" s="22" t="s">
        <v>48</v>
      </c>
      <c r="I21" s="23" t="s">
        <v>32</v>
      </c>
      <c r="J21" s="22" t="s">
        <v>30</v>
      </c>
      <c r="K21" s="29" t="s">
        <v>47</v>
      </c>
      <c r="L21" s="96" t="s">
        <v>329</v>
      </c>
      <c r="M21" s="24" t="s">
        <v>38</v>
      </c>
      <c r="N21" s="30"/>
      <c r="O21" s="84" t="s">
        <v>39</v>
      </c>
      <c r="P21" s="87" t="s">
        <v>331</v>
      </c>
      <c r="Q21" s="87" t="s">
        <v>332</v>
      </c>
      <c r="R21" s="87" t="s">
        <v>331</v>
      </c>
      <c r="S21" s="76">
        <v>0</v>
      </c>
      <c r="T21" s="76">
        <v>9159.6</v>
      </c>
      <c r="U21" s="76">
        <v>2530</v>
      </c>
      <c r="V21" s="76">
        <v>1668</v>
      </c>
      <c r="W21" s="76">
        <v>1763.4</v>
      </c>
      <c r="X21" s="76">
        <v>1854.1</v>
      </c>
    </row>
    <row r="22" spans="1:24" ht="132" customHeight="1" x14ac:dyDescent="0.3">
      <c r="A22" s="27"/>
      <c r="B22" s="27"/>
      <c r="C22" s="20" t="s">
        <v>36</v>
      </c>
      <c r="D22" s="28" t="s">
        <v>44</v>
      </c>
      <c r="E22" s="21" t="s">
        <v>45</v>
      </c>
      <c r="F22" s="22" t="s">
        <v>32</v>
      </c>
      <c r="G22" s="22" t="s">
        <v>35</v>
      </c>
      <c r="H22" s="22" t="s">
        <v>49</v>
      </c>
      <c r="I22" s="23" t="s">
        <v>32</v>
      </c>
      <c r="J22" s="22" t="s">
        <v>30</v>
      </c>
      <c r="K22" s="29" t="s">
        <v>47</v>
      </c>
      <c r="L22" s="95" t="s">
        <v>330</v>
      </c>
      <c r="M22" s="24" t="s">
        <v>38</v>
      </c>
      <c r="N22" s="30"/>
      <c r="O22" s="8" t="s">
        <v>328</v>
      </c>
      <c r="P22" s="90" t="s">
        <v>328</v>
      </c>
      <c r="Q22" s="90" t="s">
        <v>328</v>
      </c>
      <c r="R22" s="90" t="s">
        <v>328</v>
      </c>
      <c r="S22" s="76">
        <v>0</v>
      </c>
      <c r="T22" s="76">
        <v>2149.9</v>
      </c>
      <c r="U22" s="76">
        <v>2270</v>
      </c>
      <c r="V22" s="76">
        <v>2223</v>
      </c>
      <c r="W22" s="76">
        <v>2222</v>
      </c>
      <c r="X22" s="76">
        <v>2224</v>
      </c>
    </row>
    <row r="23" spans="1:24" ht="346.5" customHeight="1" x14ac:dyDescent="0.3">
      <c r="A23" s="27" t="s">
        <v>34</v>
      </c>
      <c r="B23" s="27"/>
      <c r="C23" s="20" t="s">
        <v>36</v>
      </c>
      <c r="D23" s="28" t="s">
        <v>44</v>
      </c>
      <c r="E23" s="21" t="s">
        <v>45</v>
      </c>
      <c r="F23" s="22" t="s">
        <v>32</v>
      </c>
      <c r="G23" s="22" t="s">
        <v>35</v>
      </c>
      <c r="H23" s="22" t="s">
        <v>86</v>
      </c>
      <c r="I23" s="23" t="s">
        <v>32</v>
      </c>
      <c r="J23" s="22" t="s">
        <v>30</v>
      </c>
      <c r="K23" s="29" t="s">
        <v>47</v>
      </c>
      <c r="L23" s="88" t="s">
        <v>309</v>
      </c>
      <c r="M23" s="86" t="s">
        <v>38</v>
      </c>
      <c r="N23" s="30"/>
      <c r="O23" s="87" t="s">
        <v>320</v>
      </c>
      <c r="P23" s="87" t="s">
        <v>321</v>
      </c>
      <c r="Q23" s="87" t="s">
        <v>321</v>
      </c>
      <c r="R23" s="84" t="s">
        <v>321</v>
      </c>
      <c r="S23" s="76">
        <v>0</v>
      </c>
      <c r="T23" s="76">
        <v>0</v>
      </c>
      <c r="U23" s="76">
        <v>0</v>
      </c>
      <c r="V23" s="76">
        <v>1000</v>
      </c>
      <c r="W23" s="76">
        <v>1000</v>
      </c>
      <c r="X23" s="76">
        <v>1000</v>
      </c>
    </row>
    <row r="24" spans="1:24" ht="234" customHeight="1" x14ac:dyDescent="0.3">
      <c r="A24" s="27"/>
      <c r="B24" s="27"/>
      <c r="C24" s="20" t="s">
        <v>36</v>
      </c>
      <c r="D24" s="28" t="s">
        <v>44</v>
      </c>
      <c r="E24" s="21" t="s">
        <v>45</v>
      </c>
      <c r="F24" s="22" t="s">
        <v>32</v>
      </c>
      <c r="G24" s="22" t="s">
        <v>35</v>
      </c>
      <c r="H24" s="22" t="s">
        <v>305</v>
      </c>
      <c r="I24" s="23" t="s">
        <v>32</v>
      </c>
      <c r="J24" s="22" t="s">
        <v>30</v>
      </c>
      <c r="K24" s="29" t="s">
        <v>47</v>
      </c>
      <c r="L24" s="88" t="s">
        <v>310</v>
      </c>
      <c r="M24" s="86"/>
      <c r="N24" s="30"/>
      <c r="O24" s="87" t="s">
        <v>320</v>
      </c>
      <c r="P24" s="87" t="s">
        <v>323</v>
      </c>
      <c r="Q24" s="87" t="s">
        <v>323</v>
      </c>
      <c r="R24" s="87" t="s">
        <v>323</v>
      </c>
      <c r="S24" s="76">
        <v>0</v>
      </c>
      <c r="T24" s="76">
        <v>0</v>
      </c>
      <c r="U24" s="76">
        <v>0</v>
      </c>
      <c r="V24" s="76">
        <v>0</v>
      </c>
      <c r="W24" s="76">
        <v>0</v>
      </c>
      <c r="X24" s="76">
        <v>0</v>
      </c>
    </row>
    <row r="25" spans="1:24" ht="300.75" customHeight="1" x14ac:dyDescent="0.3">
      <c r="A25" s="27"/>
      <c r="B25" s="27"/>
      <c r="C25" s="20" t="s">
        <v>36</v>
      </c>
      <c r="D25" s="28" t="s">
        <v>44</v>
      </c>
      <c r="E25" s="21" t="s">
        <v>45</v>
      </c>
      <c r="F25" s="22" t="s">
        <v>32</v>
      </c>
      <c r="G25" s="22" t="s">
        <v>35</v>
      </c>
      <c r="H25" s="22" t="s">
        <v>306</v>
      </c>
      <c r="I25" s="23" t="s">
        <v>32</v>
      </c>
      <c r="J25" s="22" t="s">
        <v>30</v>
      </c>
      <c r="K25" s="29" t="s">
        <v>47</v>
      </c>
      <c r="L25" s="88" t="s">
        <v>314</v>
      </c>
      <c r="M25" s="86" t="s">
        <v>38</v>
      </c>
      <c r="N25" s="30"/>
      <c r="O25" s="87" t="s">
        <v>320</v>
      </c>
      <c r="P25" s="87" t="s">
        <v>324</v>
      </c>
      <c r="Q25" s="87" t="s">
        <v>324</v>
      </c>
      <c r="R25" s="87" t="s">
        <v>324</v>
      </c>
      <c r="S25" s="76">
        <v>0</v>
      </c>
      <c r="T25" s="76">
        <v>0</v>
      </c>
      <c r="U25" s="76">
        <v>0</v>
      </c>
      <c r="V25" s="76">
        <v>0</v>
      </c>
      <c r="W25" s="76">
        <v>0</v>
      </c>
      <c r="X25" s="76">
        <v>0</v>
      </c>
    </row>
    <row r="26" spans="1:24" ht="45" x14ac:dyDescent="0.3">
      <c r="A26" s="27"/>
      <c r="B26" s="27"/>
      <c r="C26" s="20"/>
      <c r="D26" s="28"/>
      <c r="E26" s="13">
        <v>1</v>
      </c>
      <c r="F26" s="14" t="s">
        <v>50</v>
      </c>
      <c r="G26" s="14" t="s">
        <v>28</v>
      </c>
      <c r="H26" s="14" t="s">
        <v>29</v>
      </c>
      <c r="I26" s="15" t="s">
        <v>28</v>
      </c>
      <c r="J26" s="14" t="s">
        <v>30</v>
      </c>
      <c r="K26" s="15" t="s">
        <v>29</v>
      </c>
      <c r="L26" s="89" t="s">
        <v>51</v>
      </c>
      <c r="M26" s="86" t="s">
        <v>38</v>
      </c>
      <c r="N26" s="30"/>
      <c r="O26" s="30"/>
      <c r="P26" s="30"/>
      <c r="Q26" s="30"/>
      <c r="R26" s="30"/>
      <c r="S26" s="77">
        <f t="shared" ref="S26:X26" si="2">S28+S29+S30+S31</f>
        <v>13180</v>
      </c>
      <c r="T26" s="77">
        <f t="shared" si="2"/>
        <v>8824.7999999999993</v>
      </c>
      <c r="U26" s="77">
        <f t="shared" si="2"/>
        <v>13180</v>
      </c>
      <c r="V26" s="77">
        <f t="shared" si="2"/>
        <v>14216</v>
      </c>
      <c r="W26" s="77">
        <f t="shared" si="2"/>
        <v>15147</v>
      </c>
      <c r="X26" s="77">
        <f t="shared" si="2"/>
        <v>15457</v>
      </c>
    </row>
    <row r="27" spans="1:24" ht="45" x14ac:dyDescent="0.3">
      <c r="A27" s="27"/>
      <c r="B27" s="27"/>
      <c r="C27" s="20"/>
      <c r="D27" s="28"/>
      <c r="E27" s="21">
        <v>1</v>
      </c>
      <c r="F27" s="22" t="s">
        <v>50</v>
      </c>
      <c r="G27" s="22" t="s">
        <v>35</v>
      </c>
      <c r="H27" s="22" t="s">
        <v>29</v>
      </c>
      <c r="I27" s="23" t="s">
        <v>32</v>
      </c>
      <c r="J27" s="22" t="s">
        <v>30</v>
      </c>
      <c r="K27" s="23" t="s">
        <v>47</v>
      </c>
      <c r="L27" s="17" t="s">
        <v>52</v>
      </c>
      <c r="M27" s="86" t="s">
        <v>38</v>
      </c>
      <c r="N27" s="30"/>
      <c r="O27" s="30"/>
      <c r="P27" s="30"/>
      <c r="Q27" s="30"/>
      <c r="R27" s="30"/>
      <c r="S27" s="76">
        <f t="shared" ref="S27:X27" si="3">S28+S29+S30+S31</f>
        <v>13180</v>
      </c>
      <c r="T27" s="76">
        <f t="shared" si="3"/>
        <v>8824.7999999999993</v>
      </c>
      <c r="U27" s="76">
        <f t="shared" si="3"/>
        <v>13180</v>
      </c>
      <c r="V27" s="76">
        <f t="shared" si="3"/>
        <v>14216</v>
      </c>
      <c r="W27" s="76">
        <f t="shared" si="3"/>
        <v>15147</v>
      </c>
      <c r="X27" s="76">
        <f t="shared" si="3"/>
        <v>15457</v>
      </c>
    </row>
    <row r="28" spans="1:24" ht="90" x14ac:dyDescent="0.25">
      <c r="A28" s="32"/>
      <c r="B28" s="32"/>
      <c r="C28" s="17" t="s">
        <v>52</v>
      </c>
      <c r="D28" s="28">
        <v>182</v>
      </c>
      <c r="E28" s="21">
        <v>1</v>
      </c>
      <c r="F28" s="33" t="s">
        <v>50</v>
      </c>
      <c r="G28" s="33" t="s">
        <v>53</v>
      </c>
      <c r="H28" s="33" t="s">
        <v>54</v>
      </c>
      <c r="I28" s="29" t="s">
        <v>32</v>
      </c>
      <c r="J28" s="22" t="s">
        <v>30</v>
      </c>
      <c r="K28" s="29">
        <v>110</v>
      </c>
      <c r="L28" s="17" t="s">
        <v>55</v>
      </c>
      <c r="M28" s="24" t="s">
        <v>38</v>
      </c>
      <c r="N28" s="30"/>
      <c r="O28" s="34">
        <v>0.1923</v>
      </c>
      <c r="P28" s="34">
        <v>0.19470000000000001</v>
      </c>
      <c r="Q28" s="34">
        <v>0.19470000000000001</v>
      </c>
      <c r="R28" s="34">
        <v>0.15129999999999999</v>
      </c>
      <c r="S28" s="76">
        <v>6820</v>
      </c>
      <c r="T28" s="76">
        <v>4579.2</v>
      </c>
      <c r="U28" s="76">
        <v>6820</v>
      </c>
      <c r="V28" s="76">
        <v>7350</v>
      </c>
      <c r="W28" s="76">
        <v>7840</v>
      </c>
      <c r="X28" s="76">
        <v>8000</v>
      </c>
    </row>
    <row r="29" spans="1:24" ht="105" x14ac:dyDescent="0.25">
      <c r="A29" s="32"/>
      <c r="B29" s="32"/>
      <c r="C29" s="17" t="s">
        <v>52</v>
      </c>
      <c r="D29" s="28">
        <v>182</v>
      </c>
      <c r="E29" s="35">
        <v>1</v>
      </c>
      <c r="F29" s="33" t="s">
        <v>50</v>
      </c>
      <c r="G29" s="33" t="s">
        <v>53</v>
      </c>
      <c r="H29" s="33" t="s">
        <v>56</v>
      </c>
      <c r="I29" s="29" t="s">
        <v>32</v>
      </c>
      <c r="J29" s="22" t="s">
        <v>30</v>
      </c>
      <c r="K29" s="29">
        <v>110</v>
      </c>
      <c r="L29" s="17" t="s">
        <v>57</v>
      </c>
      <c r="M29" s="24" t="s">
        <v>38</v>
      </c>
      <c r="N29" s="30"/>
      <c r="O29" s="34">
        <v>0.1923</v>
      </c>
      <c r="P29" s="34">
        <v>0.19470000000000001</v>
      </c>
      <c r="Q29" s="34">
        <v>0.19470000000000001</v>
      </c>
      <c r="R29" s="34">
        <v>0.15129999999999999</v>
      </c>
      <c r="S29" s="76">
        <v>37</v>
      </c>
      <c r="T29" s="76">
        <v>26.2</v>
      </c>
      <c r="U29" s="76">
        <v>37</v>
      </c>
      <c r="V29" s="76">
        <v>40</v>
      </c>
      <c r="W29" s="76">
        <v>45</v>
      </c>
      <c r="X29" s="76">
        <v>50</v>
      </c>
    </row>
    <row r="30" spans="1:24" ht="90" x14ac:dyDescent="0.25">
      <c r="A30" s="32"/>
      <c r="B30" s="32"/>
      <c r="C30" s="17" t="s">
        <v>52</v>
      </c>
      <c r="D30" s="28">
        <v>182</v>
      </c>
      <c r="E30" s="35">
        <v>1</v>
      </c>
      <c r="F30" s="33" t="s">
        <v>50</v>
      </c>
      <c r="G30" s="33" t="s">
        <v>53</v>
      </c>
      <c r="H30" s="33" t="s">
        <v>58</v>
      </c>
      <c r="I30" s="29" t="s">
        <v>32</v>
      </c>
      <c r="J30" s="22" t="s">
        <v>30</v>
      </c>
      <c r="K30" s="29">
        <v>110</v>
      </c>
      <c r="L30" s="17" t="s">
        <v>59</v>
      </c>
      <c r="M30" s="24" t="s">
        <v>38</v>
      </c>
      <c r="N30" s="30"/>
      <c r="O30" s="34">
        <v>0.1923</v>
      </c>
      <c r="P30" s="34">
        <v>0.19470000000000001</v>
      </c>
      <c r="Q30" s="34">
        <v>0.19470000000000001</v>
      </c>
      <c r="R30" s="34">
        <v>0.15129999999999999</v>
      </c>
      <c r="S30" s="76">
        <v>7070</v>
      </c>
      <c r="T30" s="76">
        <v>4810.5</v>
      </c>
      <c r="U30" s="76">
        <v>7070</v>
      </c>
      <c r="V30" s="76">
        <v>7630</v>
      </c>
      <c r="W30" s="76">
        <v>8125</v>
      </c>
      <c r="X30" s="76">
        <v>8290</v>
      </c>
    </row>
    <row r="31" spans="1:24" ht="90" x14ac:dyDescent="0.25">
      <c r="A31" s="32"/>
      <c r="B31" s="32"/>
      <c r="C31" s="17" t="s">
        <v>52</v>
      </c>
      <c r="D31" s="28">
        <v>182</v>
      </c>
      <c r="E31" s="35">
        <v>1</v>
      </c>
      <c r="F31" s="33" t="s">
        <v>50</v>
      </c>
      <c r="G31" s="33" t="s">
        <v>53</v>
      </c>
      <c r="H31" s="33" t="s">
        <v>60</v>
      </c>
      <c r="I31" s="29" t="s">
        <v>32</v>
      </c>
      <c r="J31" s="22" t="s">
        <v>30</v>
      </c>
      <c r="K31" s="29">
        <v>110</v>
      </c>
      <c r="L31" s="17" t="s">
        <v>61</v>
      </c>
      <c r="M31" s="24" t="s">
        <v>38</v>
      </c>
      <c r="N31" s="30"/>
      <c r="O31" s="34">
        <v>0.1923</v>
      </c>
      <c r="P31" s="34">
        <v>0.19470000000000001</v>
      </c>
      <c r="Q31" s="34">
        <v>0.19470000000000001</v>
      </c>
      <c r="R31" s="34">
        <v>0.15129999999999999</v>
      </c>
      <c r="S31" s="76">
        <v>-747</v>
      </c>
      <c r="T31" s="76">
        <v>-591.1</v>
      </c>
      <c r="U31" s="76">
        <v>-747</v>
      </c>
      <c r="V31" s="76">
        <v>-804</v>
      </c>
      <c r="W31" s="76">
        <v>-863</v>
      </c>
      <c r="X31" s="76">
        <v>-883</v>
      </c>
    </row>
    <row r="32" spans="1:24" x14ac:dyDescent="0.25">
      <c r="A32" s="32"/>
      <c r="B32" s="32"/>
      <c r="C32" s="17"/>
      <c r="D32" s="28"/>
      <c r="E32" s="13">
        <v>1</v>
      </c>
      <c r="F32" s="14" t="s">
        <v>62</v>
      </c>
      <c r="G32" s="14" t="s">
        <v>28</v>
      </c>
      <c r="H32" s="14" t="s">
        <v>29</v>
      </c>
      <c r="I32" s="15" t="s">
        <v>28</v>
      </c>
      <c r="J32" s="14" t="s">
        <v>30</v>
      </c>
      <c r="K32" s="15" t="s">
        <v>29</v>
      </c>
      <c r="L32" s="16" t="s">
        <v>63</v>
      </c>
      <c r="M32" s="24"/>
      <c r="N32" s="30"/>
      <c r="O32" s="36"/>
      <c r="P32" s="36"/>
      <c r="Q32" s="36"/>
      <c r="R32" s="36"/>
      <c r="S32" s="77">
        <f t="shared" ref="S32:X32" si="4">S33+S39+S40+S41</f>
        <v>60618</v>
      </c>
      <c r="T32" s="77">
        <f t="shared" si="4"/>
        <v>48249.7</v>
      </c>
      <c r="U32" s="77">
        <f t="shared" si="4"/>
        <v>61364.800000000003</v>
      </c>
      <c r="V32" s="77">
        <f t="shared" si="4"/>
        <v>70810</v>
      </c>
      <c r="W32" s="77">
        <f t="shared" si="4"/>
        <v>76322</v>
      </c>
      <c r="X32" s="77">
        <f t="shared" si="4"/>
        <v>81244</v>
      </c>
    </row>
    <row r="33" spans="1:26" ht="30" x14ac:dyDescent="0.25">
      <c r="A33" s="32"/>
      <c r="B33" s="32"/>
      <c r="C33" s="17"/>
      <c r="D33" s="28"/>
      <c r="E33" s="21">
        <v>1</v>
      </c>
      <c r="F33" s="22" t="s">
        <v>62</v>
      </c>
      <c r="G33" s="22" t="s">
        <v>32</v>
      </c>
      <c r="H33" s="22" t="s">
        <v>29</v>
      </c>
      <c r="I33" s="23" t="s">
        <v>28</v>
      </c>
      <c r="J33" s="22" t="s">
        <v>30</v>
      </c>
      <c r="K33" s="23" t="s">
        <v>47</v>
      </c>
      <c r="L33" s="17" t="s">
        <v>64</v>
      </c>
      <c r="M33" s="24"/>
      <c r="N33" s="30"/>
      <c r="O33" s="34">
        <v>60.79</v>
      </c>
      <c r="P33" s="34">
        <v>58.97</v>
      </c>
      <c r="Q33" s="34">
        <v>58.21</v>
      </c>
      <c r="R33" s="34">
        <v>57.63</v>
      </c>
      <c r="S33" s="76">
        <f t="shared" ref="S33:X33" si="5">S34+S35+S36+S37</f>
        <v>58623</v>
      </c>
      <c r="T33" s="76">
        <f t="shared" si="5"/>
        <v>45861.599999999999</v>
      </c>
      <c r="U33" s="76">
        <f t="shared" si="5"/>
        <v>59000</v>
      </c>
      <c r="V33" s="76">
        <f t="shared" si="5"/>
        <v>68393</v>
      </c>
      <c r="W33" s="76">
        <f t="shared" si="5"/>
        <v>73794</v>
      </c>
      <c r="X33" s="76">
        <f t="shared" si="5"/>
        <v>78629</v>
      </c>
    </row>
    <row r="34" spans="1:26" ht="60" x14ac:dyDescent="0.25">
      <c r="A34" s="32"/>
      <c r="B34" s="32"/>
      <c r="C34" s="17" t="s">
        <v>64</v>
      </c>
      <c r="D34" s="28">
        <v>182</v>
      </c>
      <c r="E34" s="35">
        <v>1</v>
      </c>
      <c r="F34" s="33" t="s">
        <v>62</v>
      </c>
      <c r="G34" s="33" t="s">
        <v>32</v>
      </c>
      <c r="H34" s="33" t="s">
        <v>65</v>
      </c>
      <c r="I34" s="29" t="s">
        <v>32</v>
      </c>
      <c r="J34" s="22" t="s">
        <v>30</v>
      </c>
      <c r="K34" s="29">
        <v>110</v>
      </c>
      <c r="L34" s="17" t="s">
        <v>66</v>
      </c>
      <c r="M34" s="24" t="s">
        <v>38</v>
      </c>
      <c r="N34" s="30"/>
      <c r="O34" s="34">
        <v>60.79</v>
      </c>
      <c r="P34" s="34">
        <v>58.97</v>
      </c>
      <c r="Q34" s="34">
        <v>58.21</v>
      </c>
      <c r="R34" s="34">
        <v>57.63</v>
      </c>
      <c r="S34" s="76">
        <v>48833</v>
      </c>
      <c r="T34" s="76">
        <v>31342.6</v>
      </c>
      <c r="U34" s="76">
        <v>40800</v>
      </c>
      <c r="V34" s="76">
        <v>54033</v>
      </c>
      <c r="W34" s="76">
        <v>58324</v>
      </c>
      <c r="X34" s="76">
        <v>62149</v>
      </c>
    </row>
    <row r="35" spans="1:26" ht="60" x14ac:dyDescent="0.25">
      <c r="A35" s="32"/>
      <c r="B35" s="32"/>
      <c r="C35" s="17" t="s">
        <v>64</v>
      </c>
      <c r="D35" s="28">
        <v>182</v>
      </c>
      <c r="E35" s="35">
        <v>1</v>
      </c>
      <c r="F35" s="33" t="s">
        <v>62</v>
      </c>
      <c r="G35" s="33" t="s">
        <v>32</v>
      </c>
      <c r="H35" s="33" t="s">
        <v>67</v>
      </c>
      <c r="I35" s="29" t="s">
        <v>32</v>
      </c>
      <c r="J35" s="22" t="s">
        <v>30</v>
      </c>
      <c r="K35" s="29">
        <v>110</v>
      </c>
      <c r="L35" s="17" t="s">
        <v>68</v>
      </c>
      <c r="M35" s="24" t="s">
        <v>38</v>
      </c>
      <c r="N35" s="32" t="s">
        <v>34</v>
      </c>
      <c r="O35" s="34">
        <v>60.79</v>
      </c>
      <c r="P35" s="34">
        <v>58.97</v>
      </c>
      <c r="Q35" s="34">
        <v>58.21</v>
      </c>
      <c r="R35" s="34">
        <v>57.63</v>
      </c>
      <c r="S35" s="76">
        <v>0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</row>
    <row r="36" spans="1:26" ht="60" x14ac:dyDescent="0.25">
      <c r="A36" s="32"/>
      <c r="B36" s="32"/>
      <c r="C36" s="17" t="s">
        <v>64</v>
      </c>
      <c r="D36" s="28">
        <v>182</v>
      </c>
      <c r="E36" s="35">
        <v>1</v>
      </c>
      <c r="F36" s="33" t="s">
        <v>62</v>
      </c>
      <c r="G36" s="33" t="s">
        <v>32</v>
      </c>
      <c r="H36" s="33" t="s">
        <v>69</v>
      </c>
      <c r="I36" s="29" t="s">
        <v>32</v>
      </c>
      <c r="J36" s="22" t="s">
        <v>30</v>
      </c>
      <c r="K36" s="29">
        <v>110</v>
      </c>
      <c r="L36" s="17" t="s">
        <v>70</v>
      </c>
      <c r="M36" s="24" t="s">
        <v>38</v>
      </c>
      <c r="N36" s="30"/>
      <c r="O36" s="34">
        <v>60.79</v>
      </c>
      <c r="P36" s="34">
        <v>58.97</v>
      </c>
      <c r="Q36" s="34">
        <v>58.21</v>
      </c>
      <c r="R36" s="34">
        <v>57.63</v>
      </c>
      <c r="S36" s="76">
        <v>9790</v>
      </c>
      <c r="T36" s="76">
        <v>14519</v>
      </c>
      <c r="U36" s="76">
        <v>18200</v>
      </c>
      <c r="V36" s="76">
        <v>14360</v>
      </c>
      <c r="W36" s="76">
        <v>15470</v>
      </c>
      <c r="X36" s="76">
        <v>16480</v>
      </c>
      <c r="Z36" s="25" t="s">
        <v>34</v>
      </c>
    </row>
    <row r="37" spans="1:26" ht="75" x14ac:dyDescent="0.25">
      <c r="A37" s="32"/>
      <c r="B37" s="32"/>
      <c r="C37" s="17" t="s">
        <v>64</v>
      </c>
      <c r="D37" s="28">
        <v>182</v>
      </c>
      <c r="E37" s="35">
        <v>1</v>
      </c>
      <c r="F37" s="33" t="s">
        <v>62</v>
      </c>
      <c r="G37" s="33" t="s">
        <v>32</v>
      </c>
      <c r="H37" s="33" t="s">
        <v>53</v>
      </c>
      <c r="I37" s="29" t="s">
        <v>32</v>
      </c>
      <c r="J37" s="22" t="s">
        <v>30</v>
      </c>
      <c r="K37" s="29">
        <v>110</v>
      </c>
      <c r="L37" s="17" t="s">
        <v>71</v>
      </c>
      <c r="M37" s="24" t="s">
        <v>38</v>
      </c>
      <c r="N37" s="30"/>
      <c r="O37" s="34">
        <v>60.79</v>
      </c>
      <c r="P37" s="34">
        <v>58.97</v>
      </c>
      <c r="Q37" s="34">
        <v>58.21</v>
      </c>
      <c r="R37" s="34">
        <v>57.63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</row>
    <row r="38" spans="1:26" ht="60" x14ac:dyDescent="0.25">
      <c r="A38" s="32"/>
      <c r="B38" s="32"/>
      <c r="C38" s="17" t="s">
        <v>64</v>
      </c>
      <c r="D38" s="28">
        <v>182</v>
      </c>
      <c r="E38" s="35">
        <v>1</v>
      </c>
      <c r="F38" s="33" t="s">
        <v>62</v>
      </c>
      <c r="G38" s="33" t="s">
        <v>32</v>
      </c>
      <c r="H38" s="33" t="s">
        <v>72</v>
      </c>
      <c r="I38" s="29" t="s">
        <v>32</v>
      </c>
      <c r="J38" s="22" t="s">
        <v>30</v>
      </c>
      <c r="K38" s="29">
        <v>110</v>
      </c>
      <c r="L38" s="17" t="s">
        <v>73</v>
      </c>
      <c r="M38" s="24" t="s">
        <v>38</v>
      </c>
      <c r="N38" s="30"/>
      <c r="O38" s="34">
        <v>60.79</v>
      </c>
      <c r="P38" s="34">
        <v>58.97</v>
      </c>
      <c r="Q38" s="34">
        <v>58.21</v>
      </c>
      <c r="R38" s="34">
        <v>57.63</v>
      </c>
      <c r="S38" s="76">
        <v>0</v>
      </c>
      <c r="T38" s="76">
        <v>0</v>
      </c>
      <c r="U38" s="76">
        <v>0</v>
      </c>
      <c r="V38" s="76">
        <v>0</v>
      </c>
      <c r="W38" s="76">
        <v>0</v>
      </c>
      <c r="X38" s="76">
        <v>0</v>
      </c>
    </row>
    <row r="39" spans="1:26" ht="30" customHeight="1" x14ac:dyDescent="0.25">
      <c r="A39" s="32"/>
      <c r="B39" s="32"/>
      <c r="C39" s="17" t="s">
        <v>74</v>
      </c>
      <c r="D39" s="28">
        <v>182</v>
      </c>
      <c r="E39" s="35">
        <v>1</v>
      </c>
      <c r="F39" s="33" t="s">
        <v>62</v>
      </c>
      <c r="G39" s="33" t="s">
        <v>35</v>
      </c>
      <c r="H39" s="33" t="s">
        <v>37</v>
      </c>
      <c r="I39" s="29" t="s">
        <v>35</v>
      </c>
      <c r="J39" s="22" t="s">
        <v>30</v>
      </c>
      <c r="K39" s="29">
        <v>110</v>
      </c>
      <c r="L39" s="17" t="s">
        <v>74</v>
      </c>
      <c r="M39" s="24" t="s">
        <v>38</v>
      </c>
      <c r="N39" s="30"/>
      <c r="O39" s="34">
        <v>100</v>
      </c>
      <c r="P39" s="34">
        <v>100</v>
      </c>
      <c r="Q39" s="34">
        <v>100</v>
      </c>
      <c r="R39" s="34">
        <v>100</v>
      </c>
      <c r="S39" s="76">
        <v>0</v>
      </c>
      <c r="T39" s="76">
        <v>5.7</v>
      </c>
      <c r="U39" s="76">
        <v>5</v>
      </c>
      <c r="V39" s="76">
        <v>0</v>
      </c>
      <c r="W39" s="76">
        <v>0</v>
      </c>
      <c r="X39" s="76">
        <v>0</v>
      </c>
    </row>
    <row r="40" spans="1:26" ht="45" x14ac:dyDescent="0.25">
      <c r="A40" s="32"/>
      <c r="B40" s="32"/>
      <c r="C40" s="17" t="s">
        <v>75</v>
      </c>
      <c r="D40" s="28">
        <v>182</v>
      </c>
      <c r="E40" s="35">
        <v>1</v>
      </c>
      <c r="F40" s="33" t="s">
        <v>62</v>
      </c>
      <c r="G40" s="33" t="s">
        <v>50</v>
      </c>
      <c r="H40" s="33" t="s">
        <v>37</v>
      </c>
      <c r="I40" s="29" t="s">
        <v>32</v>
      </c>
      <c r="J40" s="22" t="s">
        <v>30</v>
      </c>
      <c r="K40" s="29">
        <v>110</v>
      </c>
      <c r="L40" s="17" t="s">
        <v>75</v>
      </c>
      <c r="M40" s="24" t="s">
        <v>38</v>
      </c>
      <c r="N40" s="30"/>
      <c r="O40" s="34" t="s">
        <v>76</v>
      </c>
      <c r="P40" s="34" t="s">
        <v>76</v>
      </c>
      <c r="Q40" s="34" t="s">
        <v>76</v>
      </c>
      <c r="R40" s="34" t="s">
        <v>76</v>
      </c>
      <c r="S40" s="76">
        <v>0</v>
      </c>
      <c r="T40" s="76">
        <v>-0.2</v>
      </c>
      <c r="U40" s="76">
        <v>-0.2</v>
      </c>
      <c r="V40" s="76">
        <v>0</v>
      </c>
      <c r="W40" s="76">
        <v>0</v>
      </c>
      <c r="X40" s="76">
        <v>0</v>
      </c>
    </row>
    <row r="41" spans="1:26" ht="60" x14ac:dyDescent="0.25">
      <c r="A41" s="32"/>
      <c r="B41" s="32"/>
      <c r="C41" s="17" t="s">
        <v>77</v>
      </c>
      <c r="D41" s="28">
        <v>182</v>
      </c>
      <c r="E41" s="35" t="s">
        <v>45</v>
      </c>
      <c r="F41" s="33" t="s">
        <v>62</v>
      </c>
      <c r="G41" s="33" t="s">
        <v>78</v>
      </c>
      <c r="H41" s="33" t="s">
        <v>40</v>
      </c>
      <c r="I41" s="29" t="s">
        <v>35</v>
      </c>
      <c r="J41" s="22" t="s">
        <v>30</v>
      </c>
      <c r="K41" s="29">
        <v>110</v>
      </c>
      <c r="L41" s="17" t="s">
        <v>79</v>
      </c>
      <c r="M41" s="24" t="s">
        <v>38</v>
      </c>
      <c r="N41" s="30"/>
      <c r="O41" s="34">
        <v>100</v>
      </c>
      <c r="P41" s="34">
        <v>100</v>
      </c>
      <c r="Q41" s="34">
        <v>100</v>
      </c>
      <c r="R41" s="34">
        <v>100</v>
      </c>
      <c r="S41" s="76">
        <v>1995</v>
      </c>
      <c r="T41" s="76">
        <v>2382.6</v>
      </c>
      <c r="U41" s="76">
        <v>2360</v>
      </c>
      <c r="V41" s="76">
        <v>2417</v>
      </c>
      <c r="W41" s="76">
        <v>2528</v>
      </c>
      <c r="X41" s="76">
        <v>2615</v>
      </c>
    </row>
    <row r="42" spans="1:26" x14ac:dyDescent="0.25">
      <c r="A42" s="32"/>
      <c r="B42" s="32"/>
      <c r="C42" s="17" t="s">
        <v>34</v>
      </c>
      <c r="D42" s="28"/>
      <c r="E42" s="13">
        <v>1</v>
      </c>
      <c r="F42" s="14" t="s">
        <v>80</v>
      </c>
      <c r="G42" s="14" t="s">
        <v>28</v>
      </c>
      <c r="H42" s="14" t="s">
        <v>29</v>
      </c>
      <c r="I42" s="15" t="s">
        <v>28</v>
      </c>
      <c r="J42" s="14" t="s">
        <v>30</v>
      </c>
      <c r="K42" s="15" t="s">
        <v>29</v>
      </c>
      <c r="L42" s="16" t="s">
        <v>81</v>
      </c>
      <c r="M42" s="24"/>
      <c r="N42" s="30"/>
      <c r="O42" s="34"/>
      <c r="P42" s="34"/>
      <c r="Q42" s="34"/>
      <c r="R42" s="34"/>
      <c r="S42" s="77">
        <f t="shared" ref="S42" si="6">S43+S44</f>
        <v>4400</v>
      </c>
      <c r="T42" s="77">
        <v>5031.1000000000004</v>
      </c>
      <c r="U42" s="77">
        <v>6500</v>
      </c>
      <c r="V42" s="77">
        <v>4500</v>
      </c>
      <c r="W42" s="77">
        <v>4500</v>
      </c>
      <c r="X42" s="77">
        <v>4500</v>
      </c>
    </row>
    <row r="43" spans="1:26" ht="60" x14ac:dyDescent="0.25">
      <c r="A43" s="32"/>
      <c r="B43" s="32"/>
      <c r="C43" s="17" t="s">
        <v>82</v>
      </c>
      <c r="D43" s="28">
        <v>182</v>
      </c>
      <c r="E43" s="21">
        <v>1</v>
      </c>
      <c r="F43" s="37" t="s">
        <v>80</v>
      </c>
      <c r="G43" s="37" t="s">
        <v>50</v>
      </c>
      <c r="H43" s="37" t="s">
        <v>37</v>
      </c>
      <c r="I43" s="29" t="s">
        <v>32</v>
      </c>
      <c r="J43" s="22" t="s">
        <v>30</v>
      </c>
      <c r="K43" s="29">
        <v>110</v>
      </c>
      <c r="L43" s="17" t="s">
        <v>83</v>
      </c>
      <c r="M43" s="24" t="s">
        <v>38</v>
      </c>
      <c r="N43" s="30"/>
      <c r="O43" s="34">
        <v>100</v>
      </c>
      <c r="P43" s="34">
        <v>100</v>
      </c>
      <c r="Q43" s="34">
        <v>100</v>
      </c>
      <c r="R43" s="34">
        <v>100</v>
      </c>
      <c r="S43" s="76">
        <v>4400</v>
      </c>
      <c r="T43" s="76">
        <v>5031.1000000000004</v>
      </c>
      <c r="U43" s="76">
        <v>6500</v>
      </c>
      <c r="V43" s="76">
        <v>4500</v>
      </c>
      <c r="W43" s="76">
        <v>4500</v>
      </c>
      <c r="X43" s="76">
        <v>4500</v>
      </c>
    </row>
    <row r="44" spans="1:26" ht="45" x14ac:dyDescent="0.25">
      <c r="A44" s="32"/>
      <c r="B44" s="32"/>
      <c r="C44" s="17" t="s">
        <v>82</v>
      </c>
      <c r="D44" s="28" t="s">
        <v>84</v>
      </c>
      <c r="E44" s="21" t="s">
        <v>45</v>
      </c>
      <c r="F44" s="37" t="s">
        <v>80</v>
      </c>
      <c r="G44" s="37" t="s">
        <v>85</v>
      </c>
      <c r="H44" s="37" t="s">
        <v>86</v>
      </c>
      <c r="I44" s="29" t="s">
        <v>32</v>
      </c>
      <c r="J44" s="22" t="s">
        <v>30</v>
      </c>
      <c r="K44" s="29" t="s">
        <v>47</v>
      </c>
      <c r="L44" s="17" t="s">
        <v>87</v>
      </c>
      <c r="M44" s="38" t="s">
        <v>88</v>
      </c>
      <c r="N44" s="30"/>
      <c r="O44" s="34">
        <v>100</v>
      </c>
      <c r="P44" s="34">
        <v>100</v>
      </c>
      <c r="Q44" s="34">
        <v>100</v>
      </c>
      <c r="R44" s="34">
        <v>100</v>
      </c>
      <c r="S44" s="76">
        <v>0</v>
      </c>
      <c r="T44" s="76">
        <v>0</v>
      </c>
      <c r="U44" s="76">
        <v>0</v>
      </c>
      <c r="V44" s="76">
        <v>0</v>
      </c>
      <c r="W44" s="76">
        <v>0</v>
      </c>
      <c r="X44" s="76">
        <v>0</v>
      </c>
    </row>
    <row r="45" spans="1:26" ht="45" x14ac:dyDescent="0.25">
      <c r="A45" s="32"/>
      <c r="B45" s="32"/>
      <c r="C45" s="17" t="s">
        <v>34</v>
      </c>
      <c r="D45" s="28"/>
      <c r="E45" s="13" t="s">
        <v>45</v>
      </c>
      <c r="F45" s="39" t="s">
        <v>89</v>
      </c>
      <c r="G45" s="39" t="s">
        <v>28</v>
      </c>
      <c r="H45" s="39" t="s">
        <v>29</v>
      </c>
      <c r="I45" s="40" t="s">
        <v>28</v>
      </c>
      <c r="J45" s="14" t="s">
        <v>29</v>
      </c>
      <c r="K45" s="40" t="s">
        <v>29</v>
      </c>
      <c r="L45" s="16" t="s">
        <v>90</v>
      </c>
      <c r="M45" s="38"/>
      <c r="N45" s="30"/>
      <c r="O45" s="34"/>
      <c r="P45" s="34"/>
      <c r="Q45" s="34"/>
      <c r="R45" s="34"/>
      <c r="S45" s="77">
        <v>0</v>
      </c>
      <c r="T45" s="77">
        <f>T46+T47+T48</f>
        <v>0</v>
      </c>
      <c r="U45" s="77">
        <f>U46+U47+U48</f>
        <v>0</v>
      </c>
      <c r="V45" s="77">
        <v>0</v>
      </c>
      <c r="W45" s="77">
        <v>0</v>
      </c>
      <c r="X45" s="77">
        <v>0</v>
      </c>
    </row>
    <row r="46" spans="1:26" ht="45.6" customHeight="1" x14ac:dyDescent="0.25">
      <c r="A46" s="32"/>
      <c r="B46" s="32"/>
      <c r="C46" s="17" t="s">
        <v>91</v>
      </c>
      <c r="D46" s="28" t="s">
        <v>44</v>
      </c>
      <c r="E46" s="21" t="s">
        <v>45</v>
      </c>
      <c r="F46" s="37" t="s">
        <v>89</v>
      </c>
      <c r="G46" s="37" t="s">
        <v>32</v>
      </c>
      <c r="H46" s="37" t="s">
        <v>41</v>
      </c>
      <c r="I46" s="29" t="s">
        <v>62</v>
      </c>
      <c r="J46" s="22" t="s">
        <v>92</v>
      </c>
      <c r="K46" s="29" t="s">
        <v>47</v>
      </c>
      <c r="L46" s="41" t="s">
        <v>93</v>
      </c>
      <c r="M46" s="24" t="s">
        <v>38</v>
      </c>
      <c r="N46" s="30"/>
      <c r="O46" s="34">
        <v>100</v>
      </c>
      <c r="P46" s="34">
        <v>100</v>
      </c>
      <c r="Q46" s="34">
        <v>100</v>
      </c>
      <c r="R46" s="34">
        <v>100</v>
      </c>
      <c r="S46" s="76">
        <v>0</v>
      </c>
      <c r="T46" s="76">
        <v>0</v>
      </c>
      <c r="U46" s="76">
        <v>0</v>
      </c>
      <c r="V46" s="76">
        <v>0</v>
      </c>
      <c r="W46" s="76">
        <v>0</v>
      </c>
      <c r="X46" s="76">
        <v>0</v>
      </c>
    </row>
    <row r="47" spans="1:26" ht="45.6" customHeight="1" x14ac:dyDescent="0.25">
      <c r="A47" s="32"/>
      <c r="B47" s="32"/>
      <c r="C47" s="17" t="s">
        <v>91</v>
      </c>
      <c r="D47" s="28" t="s">
        <v>44</v>
      </c>
      <c r="E47" s="21" t="s">
        <v>45</v>
      </c>
      <c r="F47" s="37" t="s">
        <v>89</v>
      </c>
      <c r="G47" s="37" t="s">
        <v>78</v>
      </c>
      <c r="H47" s="37" t="s">
        <v>37</v>
      </c>
      <c r="I47" s="29" t="s">
        <v>35</v>
      </c>
      <c r="J47" s="22" t="s">
        <v>30</v>
      </c>
      <c r="K47" s="29" t="s">
        <v>47</v>
      </c>
      <c r="L47" s="41" t="s">
        <v>94</v>
      </c>
      <c r="M47" s="24" t="s">
        <v>38</v>
      </c>
      <c r="N47" s="30"/>
      <c r="O47" s="34">
        <v>100</v>
      </c>
      <c r="P47" s="34">
        <v>100</v>
      </c>
      <c r="Q47" s="34">
        <v>100</v>
      </c>
      <c r="R47" s="34">
        <v>100</v>
      </c>
      <c r="S47" s="76">
        <v>0</v>
      </c>
      <c r="T47" s="76">
        <v>0</v>
      </c>
      <c r="U47" s="76">
        <v>0</v>
      </c>
      <c r="V47" s="76">
        <v>0</v>
      </c>
      <c r="W47" s="76">
        <v>0</v>
      </c>
      <c r="X47" s="76">
        <v>0</v>
      </c>
    </row>
    <row r="48" spans="1:26" ht="45.6" customHeight="1" x14ac:dyDescent="0.25">
      <c r="A48" s="32"/>
      <c r="B48" s="32"/>
      <c r="C48" s="17" t="s">
        <v>91</v>
      </c>
      <c r="D48" s="28" t="s">
        <v>44</v>
      </c>
      <c r="E48" s="21" t="s">
        <v>45</v>
      </c>
      <c r="F48" s="37" t="s">
        <v>89</v>
      </c>
      <c r="G48" s="37" t="s">
        <v>95</v>
      </c>
      <c r="H48" s="37" t="s">
        <v>37</v>
      </c>
      <c r="I48" s="29" t="s">
        <v>35</v>
      </c>
      <c r="J48" s="22" t="s">
        <v>30</v>
      </c>
      <c r="K48" s="29" t="s">
        <v>47</v>
      </c>
      <c r="L48" s="41" t="s">
        <v>96</v>
      </c>
      <c r="M48" s="24" t="s">
        <v>38</v>
      </c>
      <c r="N48" s="30"/>
      <c r="O48" s="34">
        <v>100</v>
      </c>
      <c r="P48" s="34">
        <v>100</v>
      </c>
      <c r="Q48" s="34">
        <v>100</v>
      </c>
      <c r="R48" s="34">
        <v>100</v>
      </c>
      <c r="S48" s="76">
        <v>0</v>
      </c>
      <c r="T48" s="76">
        <v>0</v>
      </c>
      <c r="U48" s="76">
        <v>0</v>
      </c>
      <c r="V48" s="76">
        <v>0</v>
      </c>
      <c r="W48" s="76">
        <v>0</v>
      </c>
      <c r="X48" s="76">
        <v>0</v>
      </c>
    </row>
    <row r="49" spans="1:24" ht="45" x14ac:dyDescent="0.25">
      <c r="A49" s="32"/>
      <c r="B49" s="32"/>
      <c r="C49" s="17"/>
      <c r="D49" s="28"/>
      <c r="E49" s="13">
        <v>1</v>
      </c>
      <c r="F49" s="14" t="s">
        <v>97</v>
      </c>
      <c r="G49" s="14" t="s">
        <v>28</v>
      </c>
      <c r="H49" s="14" t="s">
        <v>29</v>
      </c>
      <c r="I49" s="15" t="s">
        <v>28</v>
      </c>
      <c r="J49" s="14" t="s">
        <v>30</v>
      </c>
      <c r="K49" s="15" t="s">
        <v>29</v>
      </c>
      <c r="L49" s="16" t="s">
        <v>98</v>
      </c>
      <c r="M49" s="24"/>
      <c r="N49" s="30"/>
      <c r="O49" s="34"/>
      <c r="P49" s="34"/>
      <c r="Q49" s="34"/>
      <c r="R49" s="34"/>
      <c r="S49" s="77">
        <f t="shared" ref="S49:X49" si="7">S50+S51+S52+S53+S54+S55+S56+S57+S58+S59</f>
        <v>15954.2</v>
      </c>
      <c r="T49" s="77">
        <f t="shared" si="7"/>
        <v>12695.400000000001</v>
      </c>
      <c r="U49" s="77">
        <f t="shared" si="7"/>
        <v>15954.2</v>
      </c>
      <c r="V49" s="77">
        <f t="shared" si="7"/>
        <v>16321.3</v>
      </c>
      <c r="W49" s="77">
        <f t="shared" si="7"/>
        <v>16395.3</v>
      </c>
      <c r="X49" s="77">
        <f t="shared" si="7"/>
        <v>16395.3</v>
      </c>
    </row>
    <row r="50" spans="1:24" ht="100.15" customHeight="1" x14ac:dyDescent="0.25">
      <c r="A50" s="32"/>
      <c r="B50" s="32"/>
      <c r="C50" s="17" t="s">
        <v>99</v>
      </c>
      <c r="D50" s="28">
        <v>124</v>
      </c>
      <c r="E50" s="35">
        <v>1</v>
      </c>
      <c r="F50" s="33">
        <v>11</v>
      </c>
      <c r="G50" s="37" t="s">
        <v>62</v>
      </c>
      <c r="H50" s="37" t="s">
        <v>100</v>
      </c>
      <c r="I50" s="33" t="s">
        <v>62</v>
      </c>
      <c r="J50" s="22" t="s">
        <v>30</v>
      </c>
      <c r="K50" s="29">
        <v>120</v>
      </c>
      <c r="L50" s="42" t="s">
        <v>101</v>
      </c>
      <c r="M50" s="38" t="s">
        <v>88</v>
      </c>
      <c r="N50" s="30"/>
      <c r="O50" s="34">
        <v>100</v>
      </c>
      <c r="P50" s="34">
        <v>100</v>
      </c>
      <c r="Q50" s="34">
        <v>100</v>
      </c>
      <c r="R50" s="34">
        <v>100</v>
      </c>
      <c r="S50" s="76">
        <v>9000</v>
      </c>
      <c r="T50" s="76">
        <v>6965.7</v>
      </c>
      <c r="U50" s="76">
        <v>9000</v>
      </c>
      <c r="V50" s="76">
        <v>9420</v>
      </c>
      <c r="W50" s="76">
        <v>9495</v>
      </c>
      <c r="X50" s="76">
        <v>9495</v>
      </c>
    </row>
    <row r="51" spans="1:24" ht="100.15" customHeight="1" x14ac:dyDescent="0.25">
      <c r="A51" s="32"/>
      <c r="B51" s="32"/>
      <c r="C51" s="17" t="s">
        <v>99</v>
      </c>
      <c r="D51" s="28" t="s">
        <v>84</v>
      </c>
      <c r="E51" s="35" t="s">
        <v>45</v>
      </c>
      <c r="F51" s="33" t="s">
        <v>97</v>
      </c>
      <c r="G51" s="37" t="s">
        <v>62</v>
      </c>
      <c r="H51" s="37" t="s">
        <v>100</v>
      </c>
      <c r="I51" s="33" t="s">
        <v>102</v>
      </c>
      <c r="J51" s="22" t="s">
        <v>30</v>
      </c>
      <c r="K51" s="29" t="s">
        <v>103</v>
      </c>
      <c r="L51" s="17" t="s">
        <v>104</v>
      </c>
      <c r="M51" s="38" t="s">
        <v>88</v>
      </c>
      <c r="N51" s="30"/>
      <c r="O51" s="34">
        <v>50</v>
      </c>
      <c r="P51" s="34">
        <v>50</v>
      </c>
      <c r="Q51" s="34">
        <v>50</v>
      </c>
      <c r="R51" s="34">
        <v>50</v>
      </c>
      <c r="S51" s="76">
        <v>0</v>
      </c>
      <c r="T51" s="76">
        <v>1.9</v>
      </c>
      <c r="U51" s="76">
        <v>0</v>
      </c>
      <c r="V51" s="76">
        <v>0</v>
      </c>
      <c r="W51" s="76">
        <v>0</v>
      </c>
      <c r="X51" s="76">
        <v>0</v>
      </c>
    </row>
    <row r="52" spans="1:24" ht="99.6" customHeight="1" x14ac:dyDescent="0.25">
      <c r="A52" s="32"/>
      <c r="B52" s="32"/>
      <c r="C52" s="17" t="s">
        <v>99</v>
      </c>
      <c r="D52" s="28" t="s">
        <v>105</v>
      </c>
      <c r="E52" s="35">
        <v>1</v>
      </c>
      <c r="F52" s="33">
        <v>11</v>
      </c>
      <c r="G52" s="37" t="s">
        <v>62</v>
      </c>
      <c r="H52" s="37" t="s">
        <v>100</v>
      </c>
      <c r="I52" s="33">
        <v>13</v>
      </c>
      <c r="J52" s="22" t="s">
        <v>30</v>
      </c>
      <c r="K52" s="29">
        <v>120</v>
      </c>
      <c r="L52" s="17" t="s">
        <v>104</v>
      </c>
      <c r="M52" s="38" t="s">
        <v>106</v>
      </c>
      <c r="N52" s="30"/>
      <c r="O52" s="34">
        <v>50</v>
      </c>
      <c r="P52" s="34">
        <v>50</v>
      </c>
      <c r="Q52" s="34">
        <v>50</v>
      </c>
      <c r="R52" s="34">
        <v>50</v>
      </c>
      <c r="S52" s="76">
        <v>2900</v>
      </c>
      <c r="T52" s="76">
        <v>2645</v>
      </c>
      <c r="U52" s="76">
        <v>2900</v>
      </c>
      <c r="V52" s="76">
        <v>3000</v>
      </c>
      <c r="W52" s="76">
        <v>3000</v>
      </c>
      <c r="X52" s="76">
        <v>3000</v>
      </c>
    </row>
    <row r="53" spans="1:24" ht="97.15" customHeight="1" x14ac:dyDescent="0.25">
      <c r="A53" s="32"/>
      <c r="B53" s="32"/>
      <c r="C53" s="17" t="s">
        <v>99</v>
      </c>
      <c r="D53" s="28">
        <v>124</v>
      </c>
      <c r="E53" s="35">
        <v>1</v>
      </c>
      <c r="F53" s="33">
        <v>11</v>
      </c>
      <c r="G53" s="37" t="s">
        <v>62</v>
      </c>
      <c r="H53" s="37" t="s">
        <v>107</v>
      </c>
      <c r="I53" s="33" t="s">
        <v>62</v>
      </c>
      <c r="J53" s="22" t="s">
        <v>30</v>
      </c>
      <c r="K53" s="29">
        <v>120</v>
      </c>
      <c r="L53" s="17" t="s">
        <v>108</v>
      </c>
      <c r="M53" s="38" t="s">
        <v>88</v>
      </c>
      <c r="N53" s="30"/>
      <c r="O53" s="34">
        <v>100</v>
      </c>
      <c r="P53" s="34">
        <v>100</v>
      </c>
      <c r="Q53" s="34">
        <v>100</v>
      </c>
      <c r="R53" s="34">
        <v>100</v>
      </c>
      <c r="S53" s="76">
        <v>850</v>
      </c>
      <c r="T53" s="76">
        <v>611.6</v>
      </c>
      <c r="U53" s="76">
        <v>830</v>
      </c>
      <c r="V53" s="76">
        <v>800</v>
      </c>
      <c r="W53" s="76">
        <v>800</v>
      </c>
      <c r="X53" s="76">
        <v>800</v>
      </c>
    </row>
    <row r="54" spans="1:24" ht="85.15" customHeight="1" x14ac:dyDescent="0.25">
      <c r="A54" s="32"/>
      <c r="B54" s="32"/>
      <c r="C54" s="17" t="s">
        <v>99</v>
      </c>
      <c r="D54" s="28" t="s">
        <v>109</v>
      </c>
      <c r="E54" s="35">
        <v>1</v>
      </c>
      <c r="F54" s="33">
        <v>11</v>
      </c>
      <c r="G54" s="37" t="s">
        <v>62</v>
      </c>
      <c r="H54" s="37" t="s">
        <v>110</v>
      </c>
      <c r="I54" s="33" t="s">
        <v>62</v>
      </c>
      <c r="J54" s="22" t="s">
        <v>30</v>
      </c>
      <c r="K54" s="29">
        <v>120</v>
      </c>
      <c r="L54" s="17" t="s">
        <v>111</v>
      </c>
      <c r="M54" s="38" t="s">
        <v>112</v>
      </c>
      <c r="N54" s="30"/>
      <c r="O54" s="34">
        <v>100</v>
      </c>
      <c r="P54" s="34">
        <v>100</v>
      </c>
      <c r="Q54" s="34">
        <v>100</v>
      </c>
      <c r="R54" s="34">
        <v>100</v>
      </c>
      <c r="S54" s="76">
        <v>0</v>
      </c>
      <c r="T54" s="76">
        <v>0</v>
      </c>
      <c r="U54" s="76">
        <v>0</v>
      </c>
      <c r="V54" s="76">
        <v>0</v>
      </c>
      <c r="W54" s="76">
        <v>0</v>
      </c>
      <c r="X54" s="76">
        <v>0</v>
      </c>
    </row>
    <row r="55" spans="1:24" ht="75.75" customHeight="1" x14ac:dyDescent="0.25">
      <c r="A55" s="32"/>
      <c r="B55" s="32"/>
      <c r="C55" s="17" t="s">
        <v>99</v>
      </c>
      <c r="D55" s="28">
        <v>124</v>
      </c>
      <c r="E55" s="35">
        <v>1</v>
      </c>
      <c r="F55" s="33">
        <v>11</v>
      </c>
      <c r="G55" s="37" t="s">
        <v>62</v>
      </c>
      <c r="H55" s="37" t="s">
        <v>113</v>
      </c>
      <c r="I55" s="33" t="s">
        <v>62</v>
      </c>
      <c r="J55" s="22" t="s">
        <v>30</v>
      </c>
      <c r="K55" s="29">
        <v>120</v>
      </c>
      <c r="L55" s="17" t="s">
        <v>114</v>
      </c>
      <c r="M55" s="38" t="s">
        <v>88</v>
      </c>
      <c r="N55" s="30"/>
      <c r="O55" s="34">
        <v>100</v>
      </c>
      <c r="P55" s="34">
        <v>100</v>
      </c>
      <c r="Q55" s="34">
        <v>100</v>
      </c>
      <c r="R55" s="34">
        <v>100</v>
      </c>
      <c r="S55" s="76">
        <v>1600</v>
      </c>
      <c r="T55" s="76">
        <v>1219.2</v>
      </c>
      <c r="U55" s="76">
        <v>1600</v>
      </c>
      <c r="V55" s="76">
        <v>1600</v>
      </c>
      <c r="W55" s="76">
        <v>1600</v>
      </c>
      <c r="X55" s="76">
        <v>1600</v>
      </c>
    </row>
    <row r="56" spans="1:24" ht="157.5" customHeight="1" x14ac:dyDescent="0.25">
      <c r="A56" s="32"/>
      <c r="B56" s="32"/>
      <c r="C56" s="17" t="s">
        <v>99</v>
      </c>
      <c r="D56" s="28" t="s">
        <v>84</v>
      </c>
      <c r="E56" s="35" t="s">
        <v>45</v>
      </c>
      <c r="F56" s="33" t="s">
        <v>97</v>
      </c>
      <c r="G56" s="37" t="s">
        <v>62</v>
      </c>
      <c r="H56" s="37" t="s">
        <v>115</v>
      </c>
      <c r="I56" s="33" t="s">
        <v>62</v>
      </c>
      <c r="J56" s="22" t="s">
        <v>30</v>
      </c>
      <c r="K56" s="29" t="s">
        <v>103</v>
      </c>
      <c r="L56" s="42" t="s">
        <v>116</v>
      </c>
      <c r="M56" s="38" t="s">
        <v>88</v>
      </c>
      <c r="N56" s="30"/>
      <c r="O56" s="34">
        <v>100</v>
      </c>
      <c r="P56" s="34">
        <v>100</v>
      </c>
      <c r="Q56" s="34">
        <v>100</v>
      </c>
      <c r="R56" s="34">
        <v>100</v>
      </c>
      <c r="S56" s="76"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</row>
    <row r="57" spans="1:24" ht="101.25" customHeight="1" x14ac:dyDescent="0.25">
      <c r="A57" s="32"/>
      <c r="B57" s="32"/>
      <c r="C57" s="17" t="s">
        <v>99</v>
      </c>
      <c r="D57" s="28" t="s">
        <v>84</v>
      </c>
      <c r="E57" s="35" t="s">
        <v>45</v>
      </c>
      <c r="F57" s="33" t="s">
        <v>97</v>
      </c>
      <c r="G57" s="37" t="s">
        <v>62</v>
      </c>
      <c r="H57" s="37" t="s">
        <v>117</v>
      </c>
      <c r="I57" s="33" t="s">
        <v>62</v>
      </c>
      <c r="J57" s="22" t="s">
        <v>30</v>
      </c>
      <c r="K57" s="29" t="s">
        <v>103</v>
      </c>
      <c r="L57" s="43" t="s">
        <v>118</v>
      </c>
      <c r="M57" s="38" t="s">
        <v>88</v>
      </c>
      <c r="N57" s="30"/>
      <c r="O57" s="34">
        <v>100</v>
      </c>
      <c r="P57" s="34">
        <v>100</v>
      </c>
      <c r="Q57" s="34">
        <v>100</v>
      </c>
      <c r="R57" s="34">
        <v>100</v>
      </c>
      <c r="S57" s="76">
        <v>4.2</v>
      </c>
      <c r="T57" s="76">
        <v>3.7</v>
      </c>
      <c r="U57" s="76">
        <v>4.2</v>
      </c>
      <c r="V57" s="76">
        <v>1.3</v>
      </c>
      <c r="W57" s="76">
        <v>0.3</v>
      </c>
      <c r="X57" s="76">
        <v>0.3</v>
      </c>
    </row>
    <row r="58" spans="1:24" ht="110.25" customHeight="1" x14ac:dyDescent="0.25">
      <c r="A58" s="32"/>
      <c r="B58" s="32"/>
      <c r="C58" s="17" t="s">
        <v>119</v>
      </c>
      <c r="D58" s="28">
        <v>124</v>
      </c>
      <c r="E58" s="35">
        <v>1</v>
      </c>
      <c r="F58" s="33">
        <v>11</v>
      </c>
      <c r="G58" s="37" t="s">
        <v>89</v>
      </c>
      <c r="H58" s="37" t="s">
        <v>120</v>
      </c>
      <c r="I58" s="37" t="s">
        <v>62</v>
      </c>
      <c r="J58" s="22" t="s">
        <v>30</v>
      </c>
      <c r="K58" s="29">
        <v>120</v>
      </c>
      <c r="L58" s="17" t="s">
        <v>121</v>
      </c>
      <c r="M58" s="38" t="s">
        <v>88</v>
      </c>
      <c r="N58" s="30"/>
      <c r="O58" s="34">
        <v>100</v>
      </c>
      <c r="P58" s="34">
        <v>100</v>
      </c>
      <c r="Q58" s="34">
        <v>100</v>
      </c>
      <c r="R58" s="34">
        <v>100</v>
      </c>
      <c r="S58" s="76">
        <v>1400</v>
      </c>
      <c r="T58" s="76">
        <v>1057.5999999999999</v>
      </c>
      <c r="U58" s="76">
        <v>1400</v>
      </c>
      <c r="V58" s="76">
        <v>1500</v>
      </c>
      <c r="W58" s="76">
        <v>1500</v>
      </c>
      <c r="X58" s="76">
        <v>1500</v>
      </c>
    </row>
    <row r="59" spans="1:24" ht="132.75" customHeight="1" x14ac:dyDescent="0.25">
      <c r="A59" s="32"/>
      <c r="B59" s="32"/>
      <c r="C59" s="17" t="s">
        <v>122</v>
      </c>
      <c r="D59" s="28" t="s">
        <v>84</v>
      </c>
      <c r="E59" s="35" t="s">
        <v>45</v>
      </c>
      <c r="F59" s="33" t="s">
        <v>97</v>
      </c>
      <c r="G59" s="37" t="s">
        <v>89</v>
      </c>
      <c r="H59" s="37" t="s">
        <v>46</v>
      </c>
      <c r="I59" s="37" t="s">
        <v>62</v>
      </c>
      <c r="J59" s="22" t="s">
        <v>30</v>
      </c>
      <c r="K59" s="29" t="s">
        <v>103</v>
      </c>
      <c r="L59" s="17" t="s">
        <v>122</v>
      </c>
      <c r="M59" s="38" t="s">
        <v>88</v>
      </c>
      <c r="N59" s="30"/>
      <c r="O59" s="34">
        <v>100</v>
      </c>
      <c r="P59" s="34">
        <v>100</v>
      </c>
      <c r="Q59" s="34">
        <v>100</v>
      </c>
      <c r="R59" s="34">
        <v>100</v>
      </c>
      <c r="S59" s="76">
        <v>200</v>
      </c>
      <c r="T59" s="76">
        <v>190.7</v>
      </c>
      <c r="U59" s="76">
        <v>220</v>
      </c>
      <c r="V59" s="76">
        <v>0</v>
      </c>
      <c r="W59" s="76">
        <v>0</v>
      </c>
      <c r="X59" s="76">
        <v>0</v>
      </c>
    </row>
    <row r="60" spans="1:24" ht="30" x14ac:dyDescent="0.25">
      <c r="A60" s="32"/>
      <c r="B60" s="32"/>
      <c r="C60" s="17"/>
      <c r="D60" s="44"/>
      <c r="E60" s="13">
        <v>1</v>
      </c>
      <c r="F60" s="14" t="s">
        <v>123</v>
      </c>
      <c r="G60" s="14" t="s">
        <v>28</v>
      </c>
      <c r="H60" s="14" t="s">
        <v>29</v>
      </c>
      <c r="I60" s="15" t="s">
        <v>28</v>
      </c>
      <c r="J60" s="14" t="s">
        <v>30</v>
      </c>
      <c r="K60" s="15" t="s">
        <v>29</v>
      </c>
      <c r="L60" s="16" t="s">
        <v>124</v>
      </c>
      <c r="M60" s="17"/>
      <c r="N60" s="30"/>
      <c r="O60" s="34"/>
      <c r="P60" s="34"/>
      <c r="Q60" s="34"/>
      <c r="R60" s="34"/>
      <c r="S60" s="77">
        <f t="shared" ref="S60" si="8">S61+S62+S63+S64</f>
        <v>4650</v>
      </c>
      <c r="T60" s="77">
        <f t="shared" ref="T60:X60" si="9">T61+T62+T63+T64</f>
        <v>6230.7000000000007</v>
      </c>
      <c r="U60" s="77">
        <f t="shared" si="9"/>
        <v>6820</v>
      </c>
      <c r="V60" s="77">
        <f t="shared" si="9"/>
        <v>5870</v>
      </c>
      <c r="W60" s="77">
        <f t="shared" si="9"/>
        <v>6489</v>
      </c>
      <c r="X60" s="77">
        <f t="shared" si="9"/>
        <v>6790</v>
      </c>
    </row>
    <row r="61" spans="1:24" ht="45" x14ac:dyDescent="0.25">
      <c r="A61" s="32"/>
      <c r="B61" s="32"/>
      <c r="C61" s="17" t="s">
        <v>125</v>
      </c>
      <c r="D61" s="28" t="s">
        <v>126</v>
      </c>
      <c r="E61" s="35">
        <v>1</v>
      </c>
      <c r="F61" s="33">
        <v>12</v>
      </c>
      <c r="G61" s="37" t="s">
        <v>32</v>
      </c>
      <c r="H61" s="37" t="s">
        <v>37</v>
      </c>
      <c r="I61" s="37" t="s">
        <v>32</v>
      </c>
      <c r="J61" s="22" t="s">
        <v>30</v>
      </c>
      <c r="K61" s="29">
        <v>120</v>
      </c>
      <c r="L61" s="17" t="s">
        <v>127</v>
      </c>
      <c r="M61" s="38" t="s">
        <v>128</v>
      </c>
      <c r="N61" s="30"/>
      <c r="O61" s="34">
        <v>60</v>
      </c>
      <c r="P61" s="34">
        <v>60</v>
      </c>
      <c r="Q61" s="34">
        <v>60</v>
      </c>
      <c r="R61" s="34">
        <v>60</v>
      </c>
      <c r="S61" s="76">
        <v>1600</v>
      </c>
      <c r="T61" s="76">
        <v>3304</v>
      </c>
      <c r="U61" s="76">
        <v>3480</v>
      </c>
      <c r="V61" s="76">
        <v>3000</v>
      </c>
      <c r="W61" s="76">
        <v>3320</v>
      </c>
      <c r="X61" s="76">
        <v>3470</v>
      </c>
    </row>
    <row r="62" spans="1:24" ht="45" x14ac:dyDescent="0.25">
      <c r="A62" s="32"/>
      <c r="B62" s="32"/>
      <c r="C62" s="17" t="s">
        <v>125</v>
      </c>
      <c r="D62" s="28" t="s">
        <v>126</v>
      </c>
      <c r="E62" s="35">
        <v>1</v>
      </c>
      <c r="F62" s="33">
        <v>12</v>
      </c>
      <c r="G62" s="37" t="s">
        <v>32</v>
      </c>
      <c r="H62" s="37" t="s">
        <v>41</v>
      </c>
      <c r="I62" s="37" t="s">
        <v>32</v>
      </c>
      <c r="J62" s="22" t="s">
        <v>30</v>
      </c>
      <c r="K62" s="29">
        <v>120</v>
      </c>
      <c r="L62" s="17" t="s">
        <v>129</v>
      </c>
      <c r="M62" s="38" t="s">
        <v>128</v>
      </c>
      <c r="N62" s="30"/>
      <c r="O62" s="34">
        <v>60</v>
      </c>
      <c r="P62" s="34">
        <v>60</v>
      </c>
      <c r="Q62" s="34">
        <v>60</v>
      </c>
      <c r="R62" s="34">
        <v>60</v>
      </c>
      <c r="S62" s="76">
        <v>2100</v>
      </c>
      <c r="T62" s="76">
        <v>1691</v>
      </c>
      <c r="U62" s="76">
        <v>1830</v>
      </c>
      <c r="V62" s="76">
        <v>1550</v>
      </c>
      <c r="W62" s="76">
        <v>1710</v>
      </c>
      <c r="X62" s="76">
        <v>1800</v>
      </c>
    </row>
    <row r="63" spans="1:24" ht="26.45" customHeight="1" x14ac:dyDescent="0.25">
      <c r="A63" s="32"/>
      <c r="B63" s="32"/>
      <c r="C63" s="17" t="s">
        <v>125</v>
      </c>
      <c r="D63" s="28" t="s">
        <v>126</v>
      </c>
      <c r="E63" s="35">
        <v>1</v>
      </c>
      <c r="F63" s="33">
        <v>12</v>
      </c>
      <c r="G63" s="37" t="s">
        <v>32</v>
      </c>
      <c r="H63" s="37" t="s">
        <v>130</v>
      </c>
      <c r="I63" s="37" t="s">
        <v>32</v>
      </c>
      <c r="J63" s="22" t="s">
        <v>30</v>
      </c>
      <c r="K63" s="29">
        <v>120</v>
      </c>
      <c r="L63" s="42" t="s">
        <v>131</v>
      </c>
      <c r="M63" s="38" t="s">
        <v>128</v>
      </c>
      <c r="N63" s="30"/>
      <c r="O63" s="34">
        <v>60</v>
      </c>
      <c r="P63" s="34">
        <v>60</v>
      </c>
      <c r="Q63" s="34">
        <v>60</v>
      </c>
      <c r="R63" s="34">
        <v>60</v>
      </c>
      <c r="S63" s="76">
        <v>700</v>
      </c>
      <c r="T63" s="76">
        <v>884.6</v>
      </c>
      <c r="U63" s="76">
        <v>1165</v>
      </c>
      <c r="V63" s="76">
        <v>1000</v>
      </c>
      <c r="W63" s="76">
        <v>1100</v>
      </c>
      <c r="X63" s="76">
        <v>1150</v>
      </c>
    </row>
    <row r="64" spans="1:24" ht="45" x14ac:dyDescent="0.25">
      <c r="A64" s="32"/>
      <c r="B64" s="32"/>
      <c r="C64" s="17" t="s">
        <v>125</v>
      </c>
      <c r="D64" s="28" t="s">
        <v>126</v>
      </c>
      <c r="E64" s="35">
        <v>1</v>
      </c>
      <c r="F64" s="33">
        <v>12</v>
      </c>
      <c r="G64" s="37" t="s">
        <v>32</v>
      </c>
      <c r="H64" s="37" t="s">
        <v>132</v>
      </c>
      <c r="I64" s="37" t="s">
        <v>32</v>
      </c>
      <c r="J64" s="22" t="s">
        <v>30</v>
      </c>
      <c r="K64" s="29">
        <v>120</v>
      </c>
      <c r="L64" s="43" t="s">
        <v>133</v>
      </c>
      <c r="M64" s="38" t="s">
        <v>128</v>
      </c>
      <c r="N64" s="30"/>
      <c r="O64" s="34">
        <v>60</v>
      </c>
      <c r="P64" s="34">
        <v>60</v>
      </c>
      <c r="Q64" s="34">
        <v>60</v>
      </c>
      <c r="R64" s="34">
        <v>60</v>
      </c>
      <c r="S64" s="76">
        <v>250</v>
      </c>
      <c r="T64" s="76">
        <v>351.1</v>
      </c>
      <c r="U64" s="76">
        <v>345</v>
      </c>
      <c r="V64" s="76">
        <v>320</v>
      </c>
      <c r="W64" s="76">
        <v>359</v>
      </c>
      <c r="X64" s="76">
        <v>370</v>
      </c>
    </row>
    <row r="65" spans="1:28" ht="44.45" customHeight="1" x14ac:dyDescent="0.25">
      <c r="A65" s="32"/>
      <c r="B65" s="32"/>
      <c r="C65" s="17" t="s">
        <v>125</v>
      </c>
      <c r="D65" s="28" t="s">
        <v>134</v>
      </c>
      <c r="E65" s="35" t="s">
        <v>45</v>
      </c>
      <c r="F65" s="33" t="s">
        <v>123</v>
      </c>
      <c r="G65" s="37" t="s">
        <v>32</v>
      </c>
      <c r="H65" s="37" t="s">
        <v>135</v>
      </c>
      <c r="I65" s="37" t="s">
        <v>32</v>
      </c>
      <c r="J65" s="22" t="s">
        <v>136</v>
      </c>
      <c r="K65" s="29" t="s">
        <v>103</v>
      </c>
      <c r="L65" s="42" t="s">
        <v>137</v>
      </c>
      <c r="M65" s="38" t="s">
        <v>128</v>
      </c>
      <c r="N65" s="30"/>
      <c r="O65" s="34">
        <v>60</v>
      </c>
      <c r="P65" s="34">
        <v>60</v>
      </c>
      <c r="Q65" s="34">
        <v>60</v>
      </c>
      <c r="R65" s="34">
        <v>60</v>
      </c>
      <c r="S65" s="76">
        <v>0</v>
      </c>
      <c r="T65" s="76">
        <v>0</v>
      </c>
      <c r="U65" s="76">
        <v>0</v>
      </c>
      <c r="V65" s="76">
        <v>0</v>
      </c>
      <c r="W65" s="76">
        <v>0</v>
      </c>
      <c r="X65" s="76">
        <v>0</v>
      </c>
    </row>
    <row r="66" spans="1:28" ht="30" x14ac:dyDescent="0.25">
      <c r="A66" s="32"/>
      <c r="B66" s="32"/>
      <c r="C66" s="17"/>
      <c r="D66" s="28"/>
      <c r="E66" s="13">
        <v>1</v>
      </c>
      <c r="F66" s="14" t="s">
        <v>102</v>
      </c>
      <c r="G66" s="14" t="s">
        <v>28</v>
      </c>
      <c r="H66" s="14" t="s">
        <v>29</v>
      </c>
      <c r="I66" s="14" t="s">
        <v>28</v>
      </c>
      <c r="J66" s="14" t="s">
        <v>30</v>
      </c>
      <c r="K66" s="15" t="s">
        <v>29</v>
      </c>
      <c r="L66" s="16" t="s">
        <v>138</v>
      </c>
      <c r="M66" s="17"/>
      <c r="N66" s="30"/>
      <c r="O66" s="34"/>
      <c r="P66" s="34"/>
      <c r="Q66" s="34"/>
      <c r="R66" s="34"/>
      <c r="S66" s="77">
        <f t="shared" ref="S66:X66" si="10">S67+S68+S69+S70+S71+S72</f>
        <v>4020.4</v>
      </c>
      <c r="T66" s="77">
        <f>T67+T68+T69+T70+T71+T72+T73+T74</f>
        <v>2814.9000000000005</v>
      </c>
      <c r="U66" s="77">
        <f t="shared" si="10"/>
        <v>4020.4</v>
      </c>
      <c r="V66" s="77">
        <f t="shared" si="10"/>
        <v>4285.7</v>
      </c>
      <c r="W66" s="77">
        <f t="shared" si="10"/>
        <v>4290.7</v>
      </c>
      <c r="X66" s="77">
        <f t="shared" si="10"/>
        <v>4300.7</v>
      </c>
    </row>
    <row r="67" spans="1:28" ht="45" x14ac:dyDescent="0.25">
      <c r="A67" s="32"/>
      <c r="B67" s="32"/>
      <c r="C67" s="17" t="s">
        <v>139</v>
      </c>
      <c r="D67" s="28">
        <v>121</v>
      </c>
      <c r="E67" s="35">
        <v>1</v>
      </c>
      <c r="F67" s="33">
        <v>13</v>
      </c>
      <c r="G67" s="37" t="s">
        <v>32</v>
      </c>
      <c r="H67" s="33">
        <v>995</v>
      </c>
      <c r="I67" s="37" t="s">
        <v>62</v>
      </c>
      <c r="J67" s="22" t="s">
        <v>30</v>
      </c>
      <c r="K67" s="29">
        <v>130</v>
      </c>
      <c r="L67" s="17" t="s">
        <v>140</v>
      </c>
      <c r="M67" s="38" t="s">
        <v>112</v>
      </c>
      <c r="N67" s="30"/>
      <c r="O67" s="34">
        <v>100</v>
      </c>
      <c r="P67" s="34">
        <v>100</v>
      </c>
      <c r="Q67" s="34">
        <v>100</v>
      </c>
      <c r="R67" s="34">
        <v>100</v>
      </c>
      <c r="S67" s="76">
        <v>230</v>
      </c>
      <c r="T67" s="76">
        <v>185.2</v>
      </c>
      <c r="U67" s="76">
        <v>230</v>
      </c>
      <c r="V67" s="76">
        <v>235</v>
      </c>
      <c r="W67" s="76">
        <v>240</v>
      </c>
      <c r="X67" s="76">
        <v>250</v>
      </c>
    </row>
    <row r="68" spans="1:28" ht="45" x14ac:dyDescent="0.25">
      <c r="A68" s="32"/>
      <c r="B68" s="32"/>
      <c r="C68" s="17" t="s">
        <v>139</v>
      </c>
      <c r="D68" s="28">
        <v>121</v>
      </c>
      <c r="E68" s="35">
        <v>1</v>
      </c>
      <c r="F68" s="33">
        <v>13</v>
      </c>
      <c r="G68" s="37" t="s">
        <v>35</v>
      </c>
      <c r="H68" s="37" t="s">
        <v>141</v>
      </c>
      <c r="I68" s="37" t="s">
        <v>62</v>
      </c>
      <c r="J68" s="22" t="s">
        <v>30</v>
      </c>
      <c r="K68" s="29">
        <v>130</v>
      </c>
      <c r="L68" s="17" t="s">
        <v>142</v>
      </c>
      <c r="M68" s="38" t="s">
        <v>112</v>
      </c>
      <c r="N68" s="30"/>
      <c r="O68" s="34">
        <v>100</v>
      </c>
      <c r="P68" s="34">
        <v>100</v>
      </c>
      <c r="Q68" s="34">
        <v>100</v>
      </c>
      <c r="R68" s="34">
        <v>100</v>
      </c>
      <c r="S68" s="76">
        <v>108</v>
      </c>
      <c r="T68" s="76">
        <v>59.4</v>
      </c>
      <c r="U68" s="76">
        <v>59.4</v>
      </c>
      <c r="V68" s="76">
        <v>0</v>
      </c>
      <c r="W68" s="76">
        <v>0</v>
      </c>
      <c r="X68" s="76">
        <v>0</v>
      </c>
    </row>
    <row r="69" spans="1:28" ht="45" x14ac:dyDescent="0.25">
      <c r="A69" s="32"/>
      <c r="B69" s="32"/>
      <c r="C69" s="17" t="s">
        <v>139</v>
      </c>
      <c r="D69" s="28" t="s">
        <v>156</v>
      </c>
      <c r="E69" s="35">
        <v>1</v>
      </c>
      <c r="F69" s="33">
        <v>13</v>
      </c>
      <c r="G69" s="37" t="s">
        <v>35</v>
      </c>
      <c r="H69" s="37" t="s">
        <v>144</v>
      </c>
      <c r="I69" s="37" t="s">
        <v>62</v>
      </c>
      <c r="J69" s="22" t="s">
        <v>30</v>
      </c>
      <c r="K69" s="29">
        <v>130</v>
      </c>
      <c r="L69" s="17" t="s">
        <v>142</v>
      </c>
      <c r="M69" s="38" t="s">
        <v>159</v>
      </c>
      <c r="N69" s="30"/>
      <c r="O69" s="34">
        <v>100</v>
      </c>
      <c r="P69" s="34">
        <v>100</v>
      </c>
      <c r="Q69" s="34">
        <v>100</v>
      </c>
      <c r="R69" s="34">
        <v>100</v>
      </c>
      <c r="S69" s="76">
        <v>0</v>
      </c>
      <c r="T69" s="76">
        <v>28.7</v>
      </c>
      <c r="U69" s="76">
        <v>28.7</v>
      </c>
      <c r="V69" s="76">
        <v>0</v>
      </c>
      <c r="W69" s="76">
        <v>0</v>
      </c>
      <c r="X69" s="76">
        <v>0</v>
      </c>
    </row>
    <row r="70" spans="1:28" ht="45" x14ac:dyDescent="0.25">
      <c r="A70" s="32"/>
      <c r="B70" s="32"/>
      <c r="C70" s="17" t="s">
        <v>139</v>
      </c>
      <c r="D70" s="28">
        <v>992</v>
      </c>
      <c r="E70" s="35">
        <v>1</v>
      </c>
      <c r="F70" s="33">
        <v>13</v>
      </c>
      <c r="G70" s="37" t="s">
        <v>32</v>
      </c>
      <c r="H70" s="33">
        <v>995</v>
      </c>
      <c r="I70" s="37" t="s">
        <v>62</v>
      </c>
      <c r="J70" s="22" t="s">
        <v>30</v>
      </c>
      <c r="K70" s="29">
        <v>130</v>
      </c>
      <c r="L70" s="17" t="s">
        <v>140</v>
      </c>
      <c r="M70" s="38" t="s">
        <v>143</v>
      </c>
      <c r="N70" s="30"/>
      <c r="O70" s="34">
        <v>100</v>
      </c>
      <c r="P70" s="34">
        <v>100</v>
      </c>
      <c r="Q70" s="34">
        <v>100</v>
      </c>
      <c r="R70" s="34">
        <v>100</v>
      </c>
      <c r="S70" s="76">
        <v>3682.4</v>
      </c>
      <c r="T70" s="76">
        <v>2516.3000000000002</v>
      </c>
      <c r="U70" s="76">
        <v>3700</v>
      </c>
      <c r="V70" s="76">
        <v>4050.7</v>
      </c>
      <c r="W70" s="76">
        <v>4050.7</v>
      </c>
      <c r="X70" s="76">
        <v>4050.7</v>
      </c>
    </row>
    <row r="71" spans="1:28" ht="30" x14ac:dyDescent="0.25">
      <c r="A71" s="32"/>
      <c r="B71" s="32"/>
      <c r="C71" s="17" t="s">
        <v>139</v>
      </c>
      <c r="D71" s="28" t="s">
        <v>109</v>
      </c>
      <c r="E71" s="35" t="s">
        <v>45</v>
      </c>
      <c r="F71" s="33" t="s">
        <v>102</v>
      </c>
      <c r="G71" s="37" t="s">
        <v>35</v>
      </c>
      <c r="H71" s="33" t="s">
        <v>144</v>
      </c>
      <c r="I71" s="37" t="s">
        <v>62</v>
      </c>
      <c r="J71" s="22" t="s">
        <v>30</v>
      </c>
      <c r="K71" s="29" t="s">
        <v>48</v>
      </c>
      <c r="L71" s="17" t="s">
        <v>145</v>
      </c>
      <c r="M71" s="38" t="s">
        <v>112</v>
      </c>
      <c r="N71" s="30"/>
      <c r="O71" s="34">
        <v>100</v>
      </c>
      <c r="P71" s="34">
        <v>100</v>
      </c>
      <c r="Q71" s="34">
        <v>100</v>
      </c>
      <c r="R71" s="34">
        <v>100</v>
      </c>
      <c r="S71" s="76">
        <v>0</v>
      </c>
      <c r="T71" s="76">
        <v>1.9</v>
      </c>
      <c r="U71" s="76">
        <v>1.9</v>
      </c>
      <c r="V71" s="76">
        <v>0</v>
      </c>
      <c r="W71" s="76">
        <v>0</v>
      </c>
      <c r="X71" s="76">
        <v>0</v>
      </c>
    </row>
    <row r="72" spans="1:28" ht="45" x14ac:dyDescent="0.25">
      <c r="A72" s="32"/>
      <c r="B72" s="32"/>
      <c r="C72" s="17" t="s">
        <v>139</v>
      </c>
      <c r="D72" s="28" t="s">
        <v>84</v>
      </c>
      <c r="E72" s="35" t="s">
        <v>45</v>
      </c>
      <c r="F72" s="33" t="s">
        <v>102</v>
      </c>
      <c r="G72" s="37" t="s">
        <v>35</v>
      </c>
      <c r="H72" s="33" t="s">
        <v>144</v>
      </c>
      <c r="I72" s="37" t="s">
        <v>62</v>
      </c>
      <c r="J72" s="22" t="s">
        <v>30</v>
      </c>
      <c r="K72" s="29" t="s">
        <v>103</v>
      </c>
      <c r="L72" s="17" t="s">
        <v>145</v>
      </c>
      <c r="M72" s="38" t="s">
        <v>88</v>
      </c>
      <c r="N72" s="30"/>
      <c r="O72" s="34">
        <v>100</v>
      </c>
      <c r="P72" s="34">
        <v>100</v>
      </c>
      <c r="Q72" s="34">
        <v>100</v>
      </c>
      <c r="R72" s="34">
        <v>100</v>
      </c>
      <c r="S72" s="76">
        <v>0</v>
      </c>
      <c r="T72" s="76">
        <v>0.4</v>
      </c>
      <c r="U72" s="76">
        <v>0.4</v>
      </c>
      <c r="V72" s="76">
        <v>0</v>
      </c>
      <c r="W72" s="76">
        <v>0</v>
      </c>
      <c r="X72" s="76">
        <v>0</v>
      </c>
    </row>
    <row r="73" spans="1:28" ht="45" x14ac:dyDescent="0.25">
      <c r="A73" s="32"/>
      <c r="B73" s="32"/>
      <c r="C73" s="17" t="s">
        <v>139</v>
      </c>
      <c r="D73" s="28" t="s">
        <v>325</v>
      </c>
      <c r="E73" s="35" t="s">
        <v>45</v>
      </c>
      <c r="F73" s="33" t="s">
        <v>102</v>
      </c>
      <c r="G73" s="37" t="s">
        <v>35</v>
      </c>
      <c r="H73" s="33" t="s">
        <v>144</v>
      </c>
      <c r="I73" s="37" t="s">
        <v>62</v>
      </c>
      <c r="J73" s="22" t="s">
        <v>30</v>
      </c>
      <c r="K73" s="29" t="s">
        <v>103</v>
      </c>
      <c r="L73" s="17" t="s">
        <v>145</v>
      </c>
      <c r="M73" s="38" t="s">
        <v>327</v>
      </c>
      <c r="N73" s="30"/>
      <c r="O73" s="34">
        <v>100</v>
      </c>
      <c r="P73" s="34">
        <v>100</v>
      </c>
      <c r="Q73" s="34">
        <v>100</v>
      </c>
      <c r="R73" s="34">
        <v>100</v>
      </c>
      <c r="S73" s="76">
        <v>0</v>
      </c>
      <c r="T73" s="76">
        <v>0.6</v>
      </c>
      <c r="U73" s="76">
        <v>0.6</v>
      </c>
      <c r="V73" s="76">
        <v>0</v>
      </c>
      <c r="W73" s="76">
        <v>0</v>
      </c>
      <c r="X73" s="76">
        <v>0</v>
      </c>
    </row>
    <row r="74" spans="1:28" ht="45" x14ac:dyDescent="0.25">
      <c r="A74" s="32"/>
      <c r="B74" s="32"/>
      <c r="C74" s="17" t="s">
        <v>139</v>
      </c>
      <c r="D74" s="28" t="s">
        <v>326</v>
      </c>
      <c r="E74" s="35" t="s">
        <v>45</v>
      </c>
      <c r="F74" s="33" t="s">
        <v>102</v>
      </c>
      <c r="G74" s="37" t="s">
        <v>35</v>
      </c>
      <c r="H74" s="33" t="s">
        <v>144</v>
      </c>
      <c r="I74" s="37" t="s">
        <v>62</v>
      </c>
      <c r="J74" s="22" t="s">
        <v>30</v>
      </c>
      <c r="K74" s="29" t="s">
        <v>103</v>
      </c>
      <c r="L74" s="17" t="s">
        <v>145</v>
      </c>
      <c r="M74" s="38" t="s">
        <v>143</v>
      </c>
      <c r="N74" s="30"/>
      <c r="O74" s="34">
        <v>100</v>
      </c>
      <c r="P74" s="34">
        <v>100</v>
      </c>
      <c r="Q74" s="34">
        <v>100</v>
      </c>
      <c r="R74" s="34">
        <v>100</v>
      </c>
      <c r="S74" s="76">
        <v>0</v>
      </c>
      <c r="T74" s="76">
        <v>22.4</v>
      </c>
      <c r="U74" s="76">
        <v>22.4</v>
      </c>
      <c r="V74" s="76">
        <v>0</v>
      </c>
      <c r="W74" s="76">
        <v>0</v>
      </c>
      <c r="X74" s="76">
        <v>0</v>
      </c>
    </row>
    <row r="75" spans="1:28" ht="30" x14ac:dyDescent="0.25">
      <c r="A75" s="32"/>
      <c r="B75" s="32"/>
      <c r="C75" s="17"/>
      <c r="D75" s="28"/>
      <c r="E75" s="13">
        <v>1</v>
      </c>
      <c r="F75" s="14" t="s">
        <v>146</v>
      </c>
      <c r="G75" s="14" t="s">
        <v>28</v>
      </c>
      <c r="H75" s="14" t="s">
        <v>29</v>
      </c>
      <c r="I75" s="14" t="s">
        <v>28</v>
      </c>
      <c r="J75" s="14" t="s">
        <v>30</v>
      </c>
      <c r="K75" s="15" t="s">
        <v>29</v>
      </c>
      <c r="L75" s="16" t="s">
        <v>147</v>
      </c>
      <c r="M75" s="17"/>
      <c r="N75" s="30"/>
      <c r="O75" s="34"/>
      <c r="P75" s="34"/>
      <c r="Q75" s="34"/>
      <c r="R75" s="34"/>
      <c r="S75" s="77">
        <f t="shared" ref="S75:X75" si="11">S76+S77+S78+S79+S80+S81</f>
        <v>4780</v>
      </c>
      <c r="T75" s="77">
        <f t="shared" si="11"/>
        <v>17156.2</v>
      </c>
      <c r="U75" s="77">
        <f t="shared" si="11"/>
        <v>18550</v>
      </c>
      <c r="V75" s="77">
        <f t="shared" si="11"/>
        <v>8045</v>
      </c>
      <c r="W75" s="77">
        <f t="shared" si="11"/>
        <v>7645</v>
      </c>
      <c r="X75" s="77">
        <f t="shared" si="11"/>
        <v>7645</v>
      </c>
      <c r="AB75" s="1" t="s">
        <v>34</v>
      </c>
    </row>
    <row r="76" spans="1:28" ht="124.5" customHeight="1" x14ac:dyDescent="0.25">
      <c r="A76" s="32"/>
      <c r="B76" s="30"/>
      <c r="C76" s="17" t="s">
        <v>148</v>
      </c>
      <c r="D76" s="28">
        <v>124</v>
      </c>
      <c r="E76" s="35">
        <v>1</v>
      </c>
      <c r="F76" s="33">
        <v>14</v>
      </c>
      <c r="G76" s="37" t="s">
        <v>35</v>
      </c>
      <c r="H76" s="37" t="s">
        <v>149</v>
      </c>
      <c r="I76" s="37" t="s">
        <v>62</v>
      </c>
      <c r="J76" s="22" t="s">
        <v>30</v>
      </c>
      <c r="K76" s="29">
        <v>410</v>
      </c>
      <c r="L76" s="17" t="s">
        <v>150</v>
      </c>
      <c r="M76" s="38" t="s">
        <v>88</v>
      </c>
      <c r="N76" s="30"/>
      <c r="O76" s="34">
        <v>100</v>
      </c>
      <c r="P76" s="34">
        <v>100</v>
      </c>
      <c r="Q76" s="34">
        <v>100</v>
      </c>
      <c r="R76" s="34">
        <v>100</v>
      </c>
      <c r="S76" s="76">
        <v>1200</v>
      </c>
      <c r="T76" s="76">
        <v>2833.5</v>
      </c>
      <c r="U76" s="76">
        <v>3050</v>
      </c>
      <c r="V76" s="76">
        <v>1500</v>
      </c>
      <c r="W76" s="76">
        <v>1100</v>
      </c>
      <c r="X76" s="76">
        <v>1100</v>
      </c>
      <c r="AB76" s="1" t="s">
        <v>34</v>
      </c>
    </row>
    <row r="77" spans="1:28" ht="134.25" customHeight="1" x14ac:dyDescent="0.25">
      <c r="A77" s="32"/>
      <c r="B77" s="30"/>
      <c r="C77" s="17" t="s">
        <v>148</v>
      </c>
      <c r="D77" s="28" t="s">
        <v>84</v>
      </c>
      <c r="E77" s="35" t="s">
        <v>45</v>
      </c>
      <c r="F77" s="33" t="s">
        <v>146</v>
      </c>
      <c r="G77" s="37" t="s">
        <v>35</v>
      </c>
      <c r="H77" s="37" t="s">
        <v>149</v>
      </c>
      <c r="I77" s="37" t="s">
        <v>62</v>
      </c>
      <c r="J77" s="22" t="s">
        <v>30</v>
      </c>
      <c r="K77" s="29" t="s">
        <v>151</v>
      </c>
      <c r="L77" s="17" t="s">
        <v>152</v>
      </c>
      <c r="M77" s="38" t="s">
        <v>88</v>
      </c>
      <c r="N77" s="30"/>
      <c r="O77" s="34">
        <v>100</v>
      </c>
      <c r="P77" s="34">
        <v>100</v>
      </c>
      <c r="Q77" s="34">
        <v>100</v>
      </c>
      <c r="R77" s="34">
        <v>100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</row>
    <row r="78" spans="1:28" ht="90" x14ac:dyDescent="0.25">
      <c r="A78" s="32"/>
      <c r="B78" s="32"/>
      <c r="C78" s="17" t="s">
        <v>153</v>
      </c>
      <c r="D78" s="28">
        <v>124</v>
      </c>
      <c r="E78" s="35">
        <v>1</v>
      </c>
      <c r="F78" s="33">
        <v>14</v>
      </c>
      <c r="G78" s="37" t="s">
        <v>95</v>
      </c>
      <c r="H78" s="37" t="s">
        <v>100</v>
      </c>
      <c r="I78" s="33" t="s">
        <v>62</v>
      </c>
      <c r="J78" s="22" t="s">
        <v>30</v>
      </c>
      <c r="K78" s="29">
        <v>430</v>
      </c>
      <c r="L78" s="43" t="s">
        <v>154</v>
      </c>
      <c r="M78" s="38" t="s">
        <v>88</v>
      </c>
      <c r="N78" s="30"/>
      <c r="O78" s="34">
        <v>100</v>
      </c>
      <c r="P78" s="34">
        <v>100</v>
      </c>
      <c r="Q78" s="34">
        <v>100</v>
      </c>
      <c r="R78" s="34">
        <v>100</v>
      </c>
      <c r="S78" s="76">
        <v>3080</v>
      </c>
      <c r="T78" s="76">
        <v>11255.1</v>
      </c>
      <c r="U78" s="76">
        <v>12300</v>
      </c>
      <c r="V78" s="76">
        <v>5700</v>
      </c>
      <c r="W78" s="76">
        <v>5700</v>
      </c>
      <c r="X78" s="76">
        <v>5800</v>
      </c>
    </row>
    <row r="79" spans="1:28" ht="111.75" customHeight="1" x14ac:dyDescent="0.25">
      <c r="A79" s="32"/>
      <c r="B79" s="32"/>
      <c r="C79" s="45" t="s">
        <v>155</v>
      </c>
      <c r="D79" s="28" t="s">
        <v>156</v>
      </c>
      <c r="E79" s="35" t="s">
        <v>45</v>
      </c>
      <c r="F79" s="33" t="s">
        <v>146</v>
      </c>
      <c r="G79" s="37" t="s">
        <v>35</v>
      </c>
      <c r="H79" s="37" t="s">
        <v>157</v>
      </c>
      <c r="I79" s="33" t="s">
        <v>62</v>
      </c>
      <c r="J79" s="22" t="s">
        <v>30</v>
      </c>
      <c r="K79" s="29" t="s">
        <v>151</v>
      </c>
      <c r="L79" s="42" t="s">
        <v>158</v>
      </c>
      <c r="M79" s="38" t="s">
        <v>159</v>
      </c>
      <c r="N79" s="30"/>
      <c r="O79" s="34">
        <v>100</v>
      </c>
      <c r="P79" s="34">
        <v>100</v>
      </c>
      <c r="Q79" s="34">
        <v>100</v>
      </c>
      <c r="R79" s="34">
        <v>100</v>
      </c>
      <c r="S79" s="76">
        <v>0</v>
      </c>
      <c r="T79" s="76">
        <v>0</v>
      </c>
      <c r="U79" s="76">
        <v>0</v>
      </c>
      <c r="V79" s="76">
        <v>0</v>
      </c>
      <c r="W79" s="76">
        <v>0</v>
      </c>
      <c r="X79" s="76">
        <v>0</v>
      </c>
    </row>
    <row r="80" spans="1:28" ht="90" x14ac:dyDescent="0.25">
      <c r="A80" s="32"/>
      <c r="B80" s="32"/>
      <c r="C80" s="17" t="s">
        <v>153</v>
      </c>
      <c r="D80" s="28" t="s">
        <v>105</v>
      </c>
      <c r="E80" s="35">
        <v>1</v>
      </c>
      <c r="F80" s="33" t="s">
        <v>146</v>
      </c>
      <c r="G80" s="37" t="s">
        <v>95</v>
      </c>
      <c r="H80" s="37" t="s">
        <v>100</v>
      </c>
      <c r="I80" s="33">
        <v>13</v>
      </c>
      <c r="J80" s="22" t="s">
        <v>30</v>
      </c>
      <c r="K80" s="29">
        <v>430</v>
      </c>
      <c r="L80" s="17" t="s">
        <v>160</v>
      </c>
      <c r="M80" s="38" t="s">
        <v>106</v>
      </c>
      <c r="N80" s="30"/>
      <c r="O80" s="34">
        <v>50</v>
      </c>
      <c r="P80" s="34">
        <v>50</v>
      </c>
      <c r="Q80" s="34">
        <v>50</v>
      </c>
      <c r="R80" s="34">
        <v>50</v>
      </c>
      <c r="S80" s="76">
        <v>300</v>
      </c>
      <c r="T80" s="76">
        <v>958.9</v>
      </c>
      <c r="U80" s="76">
        <v>1000</v>
      </c>
      <c r="V80" s="76">
        <v>300</v>
      </c>
      <c r="W80" s="76">
        <v>300</v>
      </c>
      <c r="X80" s="76">
        <v>100</v>
      </c>
    </row>
    <row r="81" spans="1:27" ht="90" x14ac:dyDescent="0.25">
      <c r="A81" s="32"/>
      <c r="B81" s="32"/>
      <c r="C81" s="17" t="s">
        <v>153</v>
      </c>
      <c r="D81" s="28">
        <v>124</v>
      </c>
      <c r="E81" s="35">
        <v>1</v>
      </c>
      <c r="F81" s="33">
        <v>14</v>
      </c>
      <c r="G81" s="37" t="s">
        <v>95</v>
      </c>
      <c r="H81" s="46" t="s">
        <v>107</v>
      </c>
      <c r="I81" s="37" t="s">
        <v>62</v>
      </c>
      <c r="J81" s="22" t="s">
        <v>30</v>
      </c>
      <c r="K81" s="29">
        <v>430</v>
      </c>
      <c r="L81" s="17" t="s">
        <v>161</v>
      </c>
      <c r="M81" s="38" t="s">
        <v>88</v>
      </c>
      <c r="N81" s="30"/>
      <c r="O81" s="34">
        <v>100</v>
      </c>
      <c r="P81" s="34">
        <v>100</v>
      </c>
      <c r="Q81" s="34">
        <v>100</v>
      </c>
      <c r="R81" s="34">
        <v>100</v>
      </c>
      <c r="S81" s="76">
        <v>200</v>
      </c>
      <c r="T81" s="76">
        <v>2108.6999999999998</v>
      </c>
      <c r="U81" s="76">
        <v>2200</v>
      </c>
      <c r="V81" s="76">
        <v>545</v>
      </c>
      <c r="W81" s="76">
        <v>545</v>
      </c>
      <c r="X81" s="76">
        <v>645</v>
      </c>
    </row>
    <row r="82" spans="1:27" x14ac:dyDescent="0.25">
      <c r="A82" s="32"/>
      <c r="B82" s="32"/>
      <c r="C82" s="17"/>
      <c r="D82" s="28"/>
      <c r="E82" s="13">
        <v>1</v>
      </c>
      <c r="F82" s="14" t="s">
        <v>162</v>
      </c>
      <c r="G82" s="14" t="s">
        <v>28</v>
      </c>
      <c r="H82" s="14" t="s">
        <v>29</v>
      </c>
      <c r="I82" s="14" t="s">
        <v>28</v>
      </c>
      <c r="J82" s="14" t="s">
        <v>30</v>
      </c>
      <c r="K82" s="15" t="s">
        <v>29</v>
      </c>
      <c r="L82" s="16" t="s">
        <v>163</v>
      </c>
      <c r="M82" s="38"/>
      <c r="N82" s="30"/>
      <c r="O82" s="30"/>
      <c r="P82" s="34"/>
      <c r="Q82" s="34"/>
      <c r="R82" s="34"/>
      <c r="S82" s="77">
        <f>S83+S84+S85+S86+S87+S88+S89+S90+S91+S92+S94+S95+S96+S97+S98+S100+S101+S102+S103+S105+S107+S108+S109+S110+S111+S112+S113+S114+S115+S99+S104+S106</f>
        <v>2783</v>
      </c>
      <c r="T82" s="77">
        <f>T83+T84+T85+T86+T87+T88+T89+T90+T91+T92+T94+T95+T96+T97+T98+T100+T101+T102+T103+T105+T107+T108+T109+T110+T111+T112+T113+T114+T115+T93+T99+T104+T106</f>
        <v>3333.7</v>
      </c>
      <c r="U82" s="77">
        <f>U83+U84+U85+U86+U87+U88+U89+U90+U91+U92+U94+U95+U96+U97+U98+U100+U101+U102+U103+U105+U107+U108+U109+U110+U111+U112+U113+U114+U115+U99+U104+U106</f>
        <v>3560</v>
      </c>
      <c r="V82" s="77">
        <f>V83+V84+V85+V86+V87+V88+V89+V90+V91+V92+V94+V95+V96+V97+V98+V100+V101+V102+V103+V105+V107+V108+V109+V110+V111+V112+V113+V114+V115+V99+V104+V106</f>
        <v>3125</v>
      </c>
      <c r="W82" s="77">
        <f>W83+W84+W85+W86+W87+W88+W89+W90+W91+W92+W94+W95+W96+W97+W98+W100+W101+W102+W103+W105+W107+W108+W109+W110+W111+W112+W113+W114+W115+W99+W104+W106</f>
        <v>3125</v>
      </c>
      <c r="X82" s="77">
        <f>X83+X84+X85+X86+X87+X88+X89+X90+X91+X92+X94+X95+X96+X97+X98+X100+X101+X102+X103+X105+X107+X108+X109+X110+X111+X112+X113+X114+X115+X99+X104+X106</f>
        <v>3125</v>
      </c>
    </row>
    <row r="83" spans="1:27" ht="89.25" customHeight="1" x14ac:dyDescent="0.25">
      <c r="A83" s="32"/>
      <c r="B83" s="32"/>
      <c r="C83" s="17" t="s">
        <v>164</v>
      </c>
      <c r="D83" s="28" t="s">
        <v>100</v>
      </c>
      <c r="E83" s="35">
        <v>1</v>
      </c>
      <c r="F83" s="33">
        <v>16</v>
      </c>
      <c r="G83" s="37" t="s">
        <v>32</v>
      </c>
      <c r="H83" s="37" t="s">
        <v>149</v>
      </c>
      <c r="I83" s="37" t="s">
        <v>32</v>
      </c>
      <c r="J83" s="22" t="s">
        <v>30</v>
      </c>
      <c r="K83" s="29">
        <v>140</v>
      </c>
      <c r="L83" s="42" t="s">
        <v>165</v>
      </c>
      <c r="M83" s="24" t="s">
        <v>166</v>
      </c>
      <c r="N83" s="30"/>
      <c r="O83" s="34">
        <v>100</v>
      </c>
      <c r="P83" s="34">
        <v>100</v>
      </c>
      <c r="Q83" s="34">
        <v>100</v>
      </c>
      <c r="R83" s="34">
        <v>100</v>
      </c>
      <c r="S83" s="76">
        <v>8</v>
      </c>
      <c r="T83" s="76">
        <v>0</v>
      </c>
      <c r="U83" s="76">
        <v>0</v>
      </c>
      <c r="V83" s="76">
        <v>0</v>
      </c>
      <c r="W83" s="76">
        <v>0</v>
      </c>
      <c r="X83" s="76">
        <v>0</v>
      </c>
      <c r="Z83" s="25"/>
    </row>
    <row r="84" spans="1:27" ht="86.45" customHeight="1" x14ac:dyDescent="0.25">
      <c r="A84" s="32"/>
      <c r="B84" s="32" t="s">
        <v>34</v>
      </c>
      <c r="C84" s="17" t="s">
        <v>164</v>
      </c>
      <c r="D84" s="28" t="s">
        <v>167</v>
      </c>
      <c r="E84" s="35">
        <v>1</v>
      </c>
      <c r="F84" s="33">
        <v>16</v>
      </c>
      <c r="G84" s="37" t="s">
        <v>32</v>
      </c>
      <c r="H84" s="37" t="s">
        <v>149</v>
      </c>
      <c r="I84" s="37" t="s">
        <v>32</v>
      </c>
      <c r="J84" s="22" t="s">
        <v>30</v>
      </c>
      <c r="K84" s="29">
        <v>140</v>
      </c>
      <c r="L84" s="43" t="s">
        <v>165</v>
      </c>
      <c r="M84" s="24" t="s">
        <v>168</v>
      </c>
      <c r="N84" s="30"/>
      <c r="O84" s="34">
        <v>100</v>
      </c>
      <c r="P84" s="34">
        <v>100</v>
      </c>
      <c r="Q84" s="34">
        <v>100</v>
      </c>
      <c r="R84" s="34">
        <v>100</v>
      </c>
      <c r="S84" s="76">
        <v>40</v>
      </c>
      <c r="T84" s="76">
        <v>7.3</v>
      </c>
      <c r="U84" s="76">
        <v>12</v>
      </c>
      <c r="V84" s="76">
        <v>10</v>
      </c>
      <c r="W84" s="76">
        <v>10</v>
      </c>
      <c r="X84" s="76">
        <v>10</v>
      </c>
      <c r="Z84" s="25" t="s">
        <v>34</v>
      </c>
    </row>
    <row r="85" spans="1:27" ht="113.25" customHeight="1" x14ac:dyDescent="0.25">
      <c r="A85" s="32"/>
      <c r="B85" s="32" t="s">
        <v>34</v>
      </c>
      <c r="C85" s="17" t="s">
        <v>164</v>
      </c>
      <c r="D85" s="28" t="s">
        <v>100</v>
      </c>
      <c r="E85" s="35">
        <v>1</v>
      </c>
      <c r="F85" s="33">
        <v>16</v>
      </c>
      <c r="G85" s="37" t="s">
        <v>32</v>
      </c>
      <c r="H85" s="37" t="s">
        <v>169</v>
      </c>
      <c r="I85" s="37" t="s">
        <v>32</v>
      </c>
      <c r="J85" s="22" t="s">
        <v>30</v>
      </c>
      <c r="K85" s="29">
        <v>140</v>
      </c>
      <c r="L85" s="42" t="s">
        <v>170</v>
      </c>
      <c r="M85" s="24" t="s">
        <v>166</v>
      </c>
      <c r="N85" s="30"/>
      <c r="O85" s="34">
        <v>100</v>
      </c>
      <c r="P85" s="34">
        <v>100</v>
      </c>
      <c r="Q85" s="34">
        <v>100</v>
      </c>
      <c r="R85" s="34">
        <v>100</v>
      </c>
      <c r="S85" s="76">
        <v>230</v>
      </c>
      <c r="T85" s="76">
        <v>143.19999999999999</v>
      </c>
      <c r="U85" s="76">
        <v>160</v>
      </c>
      <c r="V85" s="76">
        <v>200</v>
      </c>
      <c r="W85" s="76">
        <v>200</v>
      </c>
      <c r="X85" s="76">
        <v>200</v>
      </c>
      <c r="Z85" s="25"/>
      <c r="AA85" s="25" t="s">
        <v>34</v>
      </c>
    </row>
    <row r="86" spans="1:27" ht="112.15" customHeight="1" x14ac:dyDescent="0.25">
      <c r="A86" s="32"/>
      <c r="B86" s="32"/>
      <c r="C86" s="17" t="s">
        <v>164</v>
      </c>
      <c r="D86" s="28" t="s">
        <v>167</v>
      </c>
      <c r="E86" s="35" t="s">
        <v>45</v>
      </c>
      <c r="F86" s="33" t="s">
        <v>162</v>
      </c>
      <c r="G86" s="37" t="s">
        <v>32</v>
      </c>
      <c r="H86" s="37" t="s">
        <v>169</v>
      </c>
      <c r="I86" s="37" t="s">
        <v>32</v>
      </c>
      <c r="J86" s="22" t="s">
        <v>30</v>
      </c>
      <c r="K86" s="29" t="s">
        <v>49</v>
      </c>
      <c r="L86" s="42" t="s">
        <v>170</v>
      </c>
      <c r="M86" s="24" t="s">
        <v>168</v>
      </c>
      <c r="N86" s="30"/>
      <c r="O86" s="34">
        <v>100</v>
      </c>
      <c r="P86" s="34">
        <v>100</v>
      </c>
      <c r="Q86" s="34">
        <v>100</v>
      </c>
      <c r="R86" s="34">
        <v>100</v>
      </c>
      <c r="S86" s="76">
        <v>10</v>
      </c>
      <c r="T86" s="76">
        <v>12.1</v>
      </c>
      <c r="U86" s="76">
        <v>20</v>
      </c>
      <c r="V86" s="76">
        <v>20</v>
      </c>
      <c r="W86" s="76">
        <v>20</v>
      </c>
      <c r="X86" s="76">
        <v>20</v>
      </c>
      <c r="Z86" s="25"/>
    </row>
    <row r="87" spans="1:27" ht="92.45" customHeight="1" x14ac:dyDescent="0.25">
      <c r="A87" s="32"/>
      <c r="B87" s="32"/>
      <c r="C87" s="17" t="s">
        <v>164</v>
      </c>
      <c r="D87" s="28" t="s">
        <v>100</v>
      </c>
      <c r="E87" s="35">
        <v>1</v>
      </c>
      <c r="F87" s="33">
        <v>16</v>
      </c>
      <c r="G87" s="37" t="s">
        <v>32</v>
      </c>
      <c r="H87" s="37" t="s">
        <v>171</v>
      </c>
      <c r="I87" s="37" t="s">
        <v>32</v>
      </c>
      <c r="J87" s="22" t="s">
        <v>30</v>
      </c>
      <c r="K87" s="29">
        <v>140</v>
      </c>
      <c r="L87" s="47" t="s">
        <v>172</v>
      </c>
      <c r="M87" s="24" t="s">
        <v>166</v>
      </c>
      <c r="N87" s="30"/>
      <c r="O87" s="34">
        <v>100</v>
      </c>
      <c r="P87" s="34">
        <v>100</v>
      </c>
      <c r="Q87" s="34">
        <v>100</v>
      </c>
      <c r="R87" s="34">
        <v>100</v>
      </c>
      <c r="S87" s="76">
        <v>40</v>
      </c>
      <c r="T87" s="76">
        <v>24.3</v>
      </c>
      <c r="U87" s="76">
        <v>30</v>
      </c>
      <c r="V87" s="76">
        <v>30</v>
      </c>
      <c r="W87" s="76">
        <v>30</v>
      </c>
      <c r="X87" s="76">
        <v>30</v>
      </c>
    </row>
    <row r="88" spans="1:27" ht="92.45" customHeight="1" x14ac:dyDescent="0.25">
      <c r="A88" s="32"/>
      <c r="B88" s="32"/>
      <c r="C88" s="17" t="s">
        <v>164</v>
      </c>
      <c r="D88" s="28" t="s">
        <v>167</v>
      </c>
      <c r="E88" s="35" t="s">
        <v>45</v>
      </c>
      <c r="F88" s="33" t="s">
        <v>162</v>
      </c>
      <c r="G88" s="37" t="s">
        <v>32</v>
      </c>
      <c r="H88" s="37" t="s">
        <v>171</v>
      </c>
      <c r="I88" s="37" t="s">
        <v>32</v>
      </c>
      <c r="J88" s="22" t="s">
        <v>30</v>
      </c>
      <c r="K88" s="29" t="s">
        <v>49</v>
      </c>
      <c r="L88" s="47" t="s">
        <v>172</v>
      </c>
      <c r="M88" s="24" t="s">
        <v>168</v>
      </c>
      <c r="N88" s="30"/>
      <c r="O88" s="34">
        <v>100</v>
      </c>
      <c r="P88" s="34">
        <v>100</v>
      </c>
      <c r="Q88" s="34">
        <v>100</v>
      </c>
      <c r="R88" s="34">
        <v>100</v>
      </c>
      <c r="S88" s="76">
        <v>0</v>
      </c>
      <c r="T88" s="76">
        <v>0.5</v>
      </c>
      <c r="U88" s="76">
        <v>0.5</v>
      </c>
      <c r="V88" s="76">
        <v>0</v>
      </c>
      <c r="W88" s="76">
        <v>0</v>
      </c>
      <c r="X88" s="76">
        <v>0</v>
      </c>
    </row>
    <row r="89" spans="1:27" ht="92.45" customHeight="1" x14ac:dyDescent="0.25">
      <c r="A89" s="32"/>
      <c r="B89" s="32"/>
      <c r="C89" s="17" t="s">
        <v>164</v>
      </c>
      <c r="D89" s="28" t="s">
        <v>109</v>
      </c>
      <c r="E89" s="35" t="s">
        <v>45</v>
      </c>
      <c r="F89" s="33" t="s">
        <v>162</v>
      </c>
      <c r="G89" s="37" t="s">
        <v>32</v>
      </c>
      <c r="H89" s="37" t="s">
        <v>173</v>
      </c>
      <c r="I89" s="37" t="s">
        <v>32</v>
      </c>
      <c r="J89" s="22" t="s">
        <v>30</v>
      </c>
      <c r="K89" s="29" t="s">
        <v>49</v>
      </c>
      <c r="L89" s="42" t="s">
        <v>174</v>
      </c>
      <c r="M89" s="38" t="s">
        <v>112</v>
      </c>
      <c r="N89" s="30"/>
      <c r="O89" s="34">
        <v>100</v>
      </c>
      <c r="P89" s="34">
        <v>100</v>
      </c>
      <c r="Q89" s="34">
        <v>100</v>
      </c>
      <c r="R89" s="34">
        <v>100</v>
      </c>
      <c r="S89" s="76">
        <v>0</v>
      </c>
      <c r="T89" s="76">
        <v>0</v>
      </c>
      <c r="U89" s="76">
        <v>0</v>
      </c>
      <c r="V89" s="76">
        <v>0</v>
      </c>
      <c r="W89" s="76">
        <v>0</v>
      </c>
      <c r="X89" s="76">
        <v>0</v>
      </c>
    </row>
    <row r="90" spans="1:27" ht="102.6" customHeight="1" x14ac:dyDescent="0.25">
      <c r="A90" s="32"/>
      <c r="B90" s="32"/>
      <c r="C90" s="17" t="s">
        <v>164</v>
      </c>
      <c r="D90" s="28" t="s">
        <v>100</v>
      </c>
      <c r="E90" s="35">
        <v>1</v>
      </c>
      <c r="F90" s="33">
        <v>16</v>
      </c>
      <c r="G90" s="37" t="s">
        <v>32</v>
      </c>
      <c r="H90" s="37" t="s">
        <v>175</v>
      </c>
      <c r="I90" s="37" t="s">
        <v>32</v>
      </c>
      <c r="J90" s="22" t="s">
        <v>30</v>
      </c>
      <c r="K90" s="29">
        <v>140</v>
      </c>
      <c r="L90" s="42" t="s">
        <v>176</v>
      </c>
      <c r="M90" s="24" t="s">
        <v>166</v>
      </c>
      <c r="N90" s="30"/>
      <c r="O90" s="34">
        <v>100</v>
      </c>
      <c r="P90" s="34">
        <v>100</v>
      </c>
      <c r="Q90" s="34">
        <v>100</v>
      </c>
      <c r="R90" s="34">
        <v>100</v>
      </c>
      <c r="S90" s="76">
        <v>0</v>
      </c>
      <c r="T90" s="76">
        <v>0.5</v>
      </c>
      <c r="U90" s="76">
        <v>0.5</v>
      </c>
      <c r="V90" s="76">
        <v>0</v>
      </c>
      <c r="W90" s="76">
        <v>0</v>
      </c>
      <c r="X90" s="76">
        <v>0</v>
      </c>
    </row>
    <row r="91" spans="1:27" ht="87" customHeight="1" x14ac:dyDescent="0.25">
      <c r="A91" s="32"/>
      <c r="B91" s="32"/>
      <c r="C91" s="17" t="s">
        <v>164</v>
      </c>
      <c r="D91" s="28" t="s">
        <v>109</v>
      </c>
      <c r="E91" s="35" t="s">
        <v>45</v>
      </c>
      <c r="F91" s="33" t="s">
        <v>162</v>
      </c>
      <c r="G91" s="37" t="s">
        <v>32</v>
      </c>
      <c r="H91" s="37" t="s">
        <v>177</v>
      </c>
      <c r="I91" s="37" t="s">
        <v>32</v>
      </c>
      <c r="J91" s="22" t="s">
        <v>30</v>
      </c>
      <c r="K91" s="29" t="s">
        <v>49</v>
      </c>
      <c r="L91" s="42" t="s">
        <v>178</v>
      </c>
      <c r="M91" s="38" t="s">
        <v>112</v>
      </c>
      <c r="N91" s="30"/>
      <c r="O91" s="34">
        <v>100</v>
      </c>
      <c r="P91" s="34">
        <v>100</v>
      </c>
      <c r="Q91" s="34">
        <v>100</v>
      </c>
      <c r="R91" s="34">
        <v>100</v>
      </c>
      <c r="S91" s="76">
        <v>0</v>
      </c>
      <c r="T91" s="76">
        <v>0</v>
      </c>
      <c r="U91" s="76">
        <v>0</v>
      </c>
      <c r="V91" s="76">
        <v>0</v>
      </c>
      <c r="W91" s="76">
        <v>0</v>
      </c>
      <c r="X91" s="76">
        <v>0</v>
      </c>
    </row>
    <row r="92" spans="1:27" ht="87" customHeight="1" x14ac:dyDescent="0.25">
      <c r="A92" s="32"/>
      <c r="B92" s="32"/>
      <c r="C92" s="17" t="s">
        <v>164</v>
      </c>
      <c r="D92" s="28" t="s">
        <v>100</v>
      </c>
      <c r="E92" s="35" t="s">
        <v>45</v>
      </c>
      <c r="F92" s="33" t="s">
        <v>162</v>
      </c>
      <c r="G92" s="37" t="s">
        <v>32</v>
      </c>
      <c r="H92" s="37" t="s">
        <v>179</v>
      </c>
      <c r="I92" s="37" t="s">
        <v>32</v>
      </c>
      <c r="J92" s="22" t="s">
        <v>30</v>
      </c>
      <c r="K92" s="29" t="s">
        <v>49</v>
      </c>
      <c r="L92" s="42" t="s">
        <v>180</v>
      </c>
      <c r="M92" s="24" t="s">
        <v>166</v>
      </c>
      <c r="N92" s="30"/>
      <c r="O92" s="34">
        <v>100</v>
      </c>
      <c r="P92" s="34">
        <v>100</v>
      </c>
      <c r="Q92" s="34">
        <v>100</v>
      </c>
      <c r="R92" s="34">
        <v>100</v>
      </c>
      <c r="S92" s="76">
        <v>0</v>
      </c>
      <c r="T92" s="76">
        <v>0</v>
      </c>
      <c r="U92" s="76">
        <v>0</v>
      </c>
      <c r="V92" s="76">
        <v>0</v>
      </c>
      <c r="W92" s="76">
        <v>0</v>
      </c>
      <c r="X92" s="76">
        <v>0</v>
      </c>
    </row>
    <row r="93" spans="1:27" ht="87" customHeight="1" x14ac:dyDescent="0.25">
      <c r="A93" s="32"/>
      <c r="B93" s="32"/>
      <c r="C93" s="17" t="s">
        <v>164</v>
      </c>
      <c r="D93" s="28" t="s">
        <v>100</v>
      </c>
      <c r="E93" s="35" t="s">
        <v>45</v>
      </c>
      <c r="F93" s="33" t="s">
        <v>162</v>
      </c>
      <c r="G93" s="37" t="s">
        <v>32</v>
      </c>
      <c r="H93" s="37" t="s">
        <v>181</v>
      </c>
      <c r="I93" s="37" t="s">
        <v>32</v>
      </c>
      <c r="J93" s="22" t="s">
        <v>30</v>
      </c>
      <c r="K93" s="29" t="s">
        <v>49</v>
      </c>
      <c r="L93" s="48" t="s">
        <v>182</v>
      </c>
      <c r="M93" s="24" t="s">
        <v>166</v>
      </c>
      <c r="N93" s="30"/>
      <c r="O93" s="34">
        <v>100</v>
      </c>
      <c r="P93" s="34">
        <v>100</v>
      </c>
      <c r="Q93" s="34">
        <v>100</v>
      </c>
      <c r="R93" s="34">
        <v>100</v>
      </c>
      <c r="S93" s="76">
        <v>0</v>
      </c>
      <c r="T93" s="76">
        <v>0</v>
      </c>
      <c r="U93" s="76">
        <v>0</v>
      </c>
      <c r="V93" s="76">
        <v>0</v>
      </c>
      <c r="W93" s="76">
        <v>0</v>
      </c>
      <c r="X93" s="76">
        <v>0</v>
      </c>
    </row>
    <row r="94" spans="1:27" ht="87" customHeight="1" x14ac:dyDescent="0.25">
      <c r="A94" s="32"/>
      <c r="B94" s="32"/>
      <c r="C94" s="17" t="s">
        <v>164</v>
      </c>
      <c r="D94" s="28" t="s">
        <v>100</v>
      </c>
      <c r="E94" s="35" t="s">
        <v>45</v>
      </c>
      <c r="F94" s="33" t="s">
        <v>162</v>
      </c>
      <c r="G94" s="37" t="s">
        <v>32</v>
      </c>
      <c r="H94" s="37" t="s">
        <v>183</v>
      </c>
      <c r="I94" s="37" t="s">
        <v>32</v>
      </c>
      <c r="J94" s="22" t="s">
        <v>30</v>
      </c>
      <c r="K94" s="29" t="s">
        <v>49</v>
      </c>
      <c r="L94" s="42" t="s">
        <v>184</v>
      </c>
      <c r="M94" s="24" t="s">
        <v>166</v>
      </c>
      <c r="N94" s="30"/>
      <c r="O94" s="34">
        <v>100</v>
      </c>
      <c r="P94" s="34">
        <v>100</v>
      </c>
      <c r="Q94" s="34">
        <v>100</v>
      </c>
      <c r="R94" s="34">
        <v>100</v>
      </c>
      <c r="S94" s="76">
        <v>40</v>
      </c>
      <c r="T94" s="76">
        <v>16.2</v>
      </c>
      <c r="U94" s="76">
        <v>20</v>
      </c>
      <c r="V94" s="76">
        <v>20</v>
      </c>
      <c r="W94" s="76">
        <v>20</v>
      </c>
      <c r="X94" s="76">
        <v>20</v>
      </c>
    </row>
    <row r="95" spans="1:27" ht="87" customHeight="1" x14ac:dyDescent="0.25">
      <c r="A95" s="32"/>
      <c r="B95" s="32"/>
      <c r="C95" s="17" t="s">
        <v>164</v>
      </c>
      <c r="D95" s="28" t="s">
        <v>100</v>
      </c>
      <c r="E95" s="35" t="s">
        <v>45</v>
      </c>
      <c r="F95" s="33" t="s">
        <v>162</v>
      </c>
      <c r="G95" s="37" t="s">
        <v>32</v>
      </c>
      <c r="H95" s="37" t="s">
        <v>185</v>
      </c>
      <c r="I95" s="37" t="s">
        <v>32</v>
      </c>
      <c r="J95" s="22" t="s">
        <v>30</v>
      </c>
      <c r="K95" s="29" t="s">
        <v>49</v>
      </c>
      <c r="L95" s="42" t="s">
        <v>186</v>
      </c>
      <c r="M95" s="24" t="s">
        <v>166</v>
      </c>
      <c r="N95" s="30"/>
      <c r="O95" s="34">
        <v>100</v>
      </c>
      <c r="P95" s="34">
        <v>100</v>
      </c>
      <c r="Q95" s="34">
        <v>100</v>
      </c>
      <c r="R95" s="34">
        <v>100</v>
      </c>
      <c r="S95" s="76">
        <v>10</v>
      </c>
      <c r="T95" s="76">
        <v>1</v>
      </c>
      <c r="U95" s="76">
        <v>2</v>
      </c>
      <c r="V95" s="76">
        <v>10</v>
      </c>
      <c r="W95" s="76">
        <v>10</v>
      </c>
      <c r="X95" s="76">
        <v>10</v>
      </c>
    </row>
    <row r="96" spans="1:27" ht="87" customHeight="1" x14ac:dyDescent="0.25">
      <c r="A96" s="32"/>
      <c r="B96" s="32"/>
      <c r="C96" s="17" t="s">
        <v>164</v>
      </c>
      <c r="D96" s="28" t="s">
        <v>100</v>
      </c>
      <c r="E96" s="35" t="s">
        <v>45</v>
      </c>
      <c r="F96" s="33" t="s">
        <v>162</v>
      </c>
      <c r="G96" s="37" t="s">
        <v>32</v>
      </c>
      <c r="H96" s="37" t="s">
        <v>187</v>
      </c>
      <c r="I96" s="37" t="s">
        <v>32</v>
      </c>
      <c r="J96" s="22" t="s">
        <v>30</v>
      </c>
      <c r="K96" s="29" t="s">
        <v>49</v>
      </c>
      <c r="L96" s="42" t="s">
        <v>188</v>
      </c>
      <c r="M96" s="24" t="s">
        <v>166</v>
      </c>
      <c r="N96" s="30"/>
      <c r="O96" s="34">
        <v>100</v>
      </c>
      <c r="P96" s="34">
        <v>100</v>
      </c>
      <c r="Q96" s="34">
        <v>100</v>
      </c>
      <c r="R96" s="34">
        <v>100</v>
      </c>
      <c r="S96" s="76">
        <v>10</v>
      </c>
      <c r="T96" s="76">
        <v>1.6</v>
      </c>
      <c r="U96" s="76">
        <v>3.5</v>
      </c>
      <c r="V96" s="76">
        <v>10</v>
      </c>
      <c r="W96" s="76">
        <v>10</v>
      </c>
      <c r="X96" s="76">
        <v>10</v>
      </c>
    </row>
    <row r="97" spans="1:32" ht="112.15" customHeight="1" x14ac:dyDescent="0.25">
      <c r="A97" s="32"/>
      <c r="B97" s="32"/>
      <c r="C97" s="17" t="s">
        <v>164</v>
      </c>
      <c r="D97" s="28" t="s">
        <v>100</v>
      </c>
      <c r="E97" s="35" t="s">
        <v>45</v>
      </c>
      <c r="F97" s="33" t="s">
        <v>162</v>
      </c>
      <c r="G97" s="37" t="s">
        <v>32</v>
      </c>
      <c r="H97" s="37" t="s">
        <v>189</v>
      </c>
      <c r="I97" s="37" t="s">
        <v>32</v>
      </c>
      <c r="J97" s="22" t="s">
        <v>30</v>
      </c>
      <c r="K97" s="29" t="s">
        <v>49</v>
      </c>
      <c r="L97" s="42" t="s">
        <v>190</v>
      </c>
      <c r="M97" s="24" t="s">
        <v>166</v>
      </c>
      <c r="N97" s="30"/>
      <c r="O97" s="34">
        <v>100</v>
      </c>
      <c r="P97" s="34">
        <v>100</v>
      </c>
      <c r="Q97" s="34">
        <v>100</v>
      </c>
      <c r="R97" s="34">
        <v>100</v>
      </c>
      <c r="S97" s="76">
        <v>0</v>
      </c>
      <c r="T97" s="76">
        <v>0</v>
      </c>
      <c r="U97" s="76">
        <v>0</v>
      </c>
      <c r="V97" s="76">
        <v>0</v>
      </c>
      <c r="W97" s="76">
        <v>0</v>
      </c>
      <c r="X97" s="76">
        <v>0</v>
      </c>
    </row>
    <row r="98" spans="1:32" ht="87" customHeight="1" x14ac:dyDescent="0.25">
      <c r="A98" s="32"/>
      <c r="B98" s="32"/>
      <c r="C98" s="17" t="s">
        <v>164</v>
      </c>
      <c r="D98" s="28" t="s">
        <v>100</v>
      </c>
      <c r="E98" s="35" t="s">
        <v>45</v>
      </c>
      <c r="F98" s="33" t="s">
        <v>162</v>
      </c>
      <c r="G98" s="37" t="s">
        <v>32</v>
      </c>
      <c r="H98" s="37" t="s">
        <v>191</v>
      </c>
      <c r="I98" s="37" t="s">
        <v>32</v>
      </c>
      <c r="J98" s="22" t="s">
        <v>30</v>
      </c>
      <c r="K98" s="29" t="s">
        <v>49</v>
      </c>
      <c r="L98" s="43" t="s">
        <v>192</v>
      </c>
      <c r="M98" s="24" t="s">
        <v>166</v>
      </c>
      <c r="N98" s="30"/>
      <c r="O98" s="34">
        <v>100</v>
      </c>
      <c r="P98" s="34">
        <v>100</v>
      </c>
      <c r="Q98" s="34">
        <v>100</v>
      </c>
      <c r="R98" s="34">
        <v>100</v>
      </c>
      <c r="S98" s="76">
        <v>65</v>
      </c>
      <c r="T98" s="76">
        <v>29.5</v>
      </c>
      <c r="U98" s="76">
        <v>30</v>
      </c>
      <c r="V98" s="76">
        <v>30</v>
      </c>
      <c r="W98" s="76">
        <v>30</v>
      </c>
      <c r="X98" s="76">
        <v>30</v>
      </c>
    </row>
    <row r="99" spans="1:32" ht="87" customHeight="1" x14ac:dyDescent="0.25">
      <c r="A99" s="32"/>
      <c r="B99" s="32"/>
      <c r="C99" s="17" t="s">
        <v>164</v>
      </c>
      <c r="D99" s="28" t="s">
        <v>167</v>
      </c>
      <c r="E99" s="35" t="s">
        <v>45</v>
      </c>
      <c r="F99" s="33" t="s">
        <v>162</v>
      </c>
      <c r="G99" s="37" t="s">
        <v>32</v>
      </c>
      <c r="H99" s="37" t="s">
        <v>191</v>
      </c>
      <c r="I99" s="37" t="s">
        <v>32</v>
      </c>
      <c r="J99" s="22" t="s">
        <v>30</v>
      </c>
      <c r="K99" s="29" t="s">
        <v>49</v>
      </c>
      <c r="L99" s="43" t="s">
        <v>192</v>
      </c>
      <c r="M99" s="24" t="s">
        <v>168</v>
      </c>
      <c r="N99" s="30"/>
      <c r="O99" s="34">
        <v>100</v>
      </c>
      <c r="P99" s="34">
        <v>100</v>
      </c>
      <c r="Q99" s="34">
        <v>100</v>
      </c>
      <c r="R99" s="34">
        <v>100</v>
      </c>
      <c r="S99" s="76">
        <v>0</v>
      </c>
      <c r="T99" s="76">
        <v>0</v>
      </c>
      <c r="U99" s="76">
        <v>0</v>
      </c>
      <c r="V99" s="76">
        <v>0</v>
      </c>
      <c r="W99" s="76">
        <v>0</v>
      </c>
      <c r="X99" s="76">
        <v>0</v>
      </c>
    </row>
    <row r="100" spans="1:32" ht="87" customHeight="1" x14ac:dyDescent="0.25">
      <c r="A100" s="32"/>
      <c r="B100" s="32"/>
      <c r="C100" s="17" t="s">
        <v>164</v>
      </c>
      <c r="D100" s="28" t="s">
        <v>100</v>
      </c>
      <c r="E100" s="35" t="s">
        <v>45</v>
      </c>
      <c r="F100" s="33" t="s">
        <v>162</v>
      </c>
      <c r="G100" s="37" t="s">
        <v>32</v>
      </c>
      <c r="H100" s="37" t="s">
        <v>193</v>
      </c>
      <c r="I100" s="37" t="s">
        <v>32</v>
      </c>
      <c r="J100" s="22" t="s">
        <v>30</v>
      </c>
      <c r="K100" s="29" t="s">
        <v>49</v>
      </c>
      <c r="L100" s="49" t="s">
        <v>194</v>
      </c>
      <c r="M100" s="24" t="s">
        <v>166</v>
      </c>
      <c r="N100" s="30"/>
      <c r="O100" s="34">
        <v>100</v>
      </c>
      <c r="P100" s="34">
        <v>100</v>
      </c>
      <c r="Q100" s="34">
        <v>100</v>
      </c>
      <c r="R100" s="34">
        <v>100</v>
      </c>
      <c r="S100" s="76">
        <v>500</v>
      </c>
      <c r="T100" s="76">
        <v>366.8</v>
      </c>
      <c r="U100" s="76">
        <v>470</v>
      </c>
      <c r="V100" s="76">
        <v>500</v>
      </c>
      <c r="W100" s="76">
        <v>500</v>
      </c>
      <c r="X100" s="76">
        <v>500</v>
      </c>
    </row>
    <row r="101" spans="1:32" ht="87" customHeight="1" x14ac:dyDescent="0.25">
      <c r="A101" s="32"/>
      <c r="B101" s="32"/>
      <c r="C101" s="17" t="s">
        <v>164</v>
      </c>
      <c r="D101" s="28" t="s">
        <v>167</v>
      </c>
      <c r="E101" s="35" t="s">
        <v>45</v>
      </c>
      <c r="F101" s="33" t="s">
        <v>162</v>
      </c>
      <c r="G101" s="37" t="s">
        <v>32</v>
      </c>
      <c r="H101" s="37" t="s">
        <v>193</v>
      </c>
      <c r="I101" s="37" t="s">
        <v>32</v>
      </c>
      <c r="J101" s="22" t="s">
        <v>30</v>
      </c>
      <c r="K101" s="29" t="s">
        <v>49</v>
      </c>
      <c r="L101" s="49" t="s">
        <v>194</v>
      </c>
      <c r="M101" s="24" t="s">
        <v>168</v>
      </c>
      <c r="N101" s="30"/>
      <c r="O101" s="34">
        <v>100</v>
      </c>
      <c r="P101" s="34">
        <v>100</v>
      </c>
      <c r="Q101" s="34">
        <v>100</v>
      </c>
      <c r="R101" s="34">
        <v>100</v>
      </c>
      <c r="S101" s="76">
        <v>20</v>
      </c>
      <c r="T101" s="76">
        <v>12.3</v>
      </c>
      <c r="U101" s="76">
        <v>18</v>
      </c>
      <c r="V101" s="76">
        <v>20</v>
      </c>
      <c r="W101" s="76">
        <v>20</v>
      </c>
      <c r="X101" s="76">
        <v>20</v>
      </c>
      <c r="Y101" s="1" t="s">
        <v>34</v>
      </c>
    </row>
    <row r="102" spans="1:32" ht="71.25" customHeight="1" x14ac:dyDescent="0.25">
      <c r="A102" s="32"/>
      <c r="B102" s="32"/>
      <c r="C102" s="17" t="s">
        <v>164</v>
      </c>
      <c r="D102" s="28" t="s">
        <v>109</v>
      </c>
      <c r="E102" s="35" t="s">
        <v>45</v>
      </c>
      <c r="F102" s="33" t="s">
        <v>162</v>
      </c>
      <c r="G102" s="37" t="s">
        <v>35</v>
      </c>
      <c r="H102" s="37" t="s">
        <v>40</v>
      </c>
      <c r="I102" s="37" t="s">
        <v>35</v>
      </c>
      <c r="J102" s="22" t="s">
        <v>30</v>
      </c>
      <c r="K102" s="29" t="s">
        <v>49</v>
      </c>
      <c r="L102" s="42" t="s">
        <v>195</v>
      </c>
      <c r="M102" s="24" t="s">
        <v>112</v>
      </c>
      <c r="N102" s="30"/>
      <c r="O102" s="34">
        <v>100</v>
      </c>
      <c r="P102" s="34">
        <v>100</v>
      </c>
      <c r="Q102" s="34">
        <v>100</v>
      </c>
      <c r="R102" s="34">
        <v>100</v>
      </c>
      <c r="S102" s="76">
        <v>40</v>
      </c>
      <c r="T102" s="76">
        <v>35.799999999999997</v>
      </c>
      <c r="U102" s="76">
        <v>40</v>
      </c>
      <c r="V102" s="76">
        <v>40</v>
      </c>
      <c r="W102" s="76">
        <v>40</v>
      </c>
      <c r="X102" s="76">
        <v>40</v>
      </c>
    </row>
    <row r="103" spans="1:32" ht="87" customHeight="1" x14ac:dyDescent="0.25">
      <c r="A103" s="32"/>
      <c r="B103" s="32"/>
      <c r="C103" s="17" t="s">
        <v>164</v>
      </c>
      <c r="D103" s="28" t="s">
        <v>109</v>
      </c>
      <c r="E103" s="35" t="s">
        <v>45</v>
      </c>
      <c r="F103" s="33" t="s">
        <v>162</v>
      </c>
      <c r="G103" s="37" t="s">
        <v>85</v>
      </c>
      <c r="H103" s="37" t="s">
        <v>37</v>
      </c>
      <c r="I103" s="37" t="s">
        <v>62</v>
      </c>
      <c r="J103" s="22" t="s">
        <v>30</v>
      </c>
      <c r="K103" s="29" t="s">
        <v>49</v>
      </c>
      <c r="L103" s="42" t="s">
        <v>196</v>
      </c>
      <c r="M103" s="24" t="s">
        <v>112</v>
      </c>
      <c r="N103" s="30"/>
      <c r="O103" s="34">
        <v>100</v>
      </c>
      <c r="P103" s="34">
        <v>100</v>
      </c>
      <c r="Q103" s="34">
        <v>100</v>
      </c>
      <c r="R103" s="34">
        <v>100</v>
      </c>
      <c r="S103" s="76">
        <v>80</v>
      </c>
      <c r="T103" s="76">
        <v>440.2</v>
      </c>
      <c r="U103" s="76">
        <v>500</v>
      </c>
      <c r="V103" s="76">
        <v>500</v>
      </c>
      <c r="W103" s="76">
        <v>500</v>
      </c>
      <c r="X103" s="76">
        <v>500</v>
      </c>
    </row>
    <row r="104" spans="1:32" ht="87" customHeight="1" x14ac:dyDescent="0.25">
      <c r="A104" s="32"/>
      <c r="B104" s="32"/>
      <c r="C104" s="17" t="s">
        <v>164</v>
      </c>
      <c r="D104" s="28" t="s">
        <v>156</v>
      </c>
      <c r="E104" s="35" t="s">
        <v>45</v>
      </c>
      <c r="F104" s="33" t="s">
        <v>162</v>
      </c>
      <c r="G104" s="37" t="s">
        <v>85</v>
      </c>
      <c r="H104" s="37" t="s">
        <v>37</v>
      </c>
      <c r="I104" s="37" t="s">
        <v>62</v>
      </c>
      <c r="J104" s="22" t="s">
        <v>30</v>
      </c>
      <c r="K104" s="29" t="s">
        <v>49</v>
      </c>
      <c r="L104" s="42" t="s">
        <v>196</v>
      </c>
      <c r="M104" s="38" t="s">
        <v>159</v>
      </c>
      <c r="N104" s="30"/>
      <c r="O104" s="34">
        <v>100</v>
      </c>
      <c r="P104" s="34">
        <v>100</v>
      </c>
      <c r="Q104" s="34">
        <v>100</v>
      </c>
      <c r="R104" s="34">
        <v>100</v>
      </c>
      <c r="S104" s="76">
        <v>0</v>
      </c>
      <c r="T104" s="76">
        <v>0.1</v>
      </c>
      <c r="U104" s="76">
        <v>0.5</v>
      </c>
      <c r="V104" s="76">
        <v>0</v>
      </c>
      <c r="W104" s="76">
        <v>0</v>
      </c>
      <c r="X104" s="76">
        <v>0</v>
      </c>
    </row>
    <row r="105" spans="1:32" ht="87" customHeight="1" x14ac:dyDescent="0.25">
      <c r="A105" s="32"/>
      <c r="B105" s="32"/>
      <c r="C105" s="17" t="s">
        <v>164</v>
      </c>
      <c r="D105" s="28" t="s">
        <v>197</v>
      </c>
      <c r="E105" s="35">
        <v>1</v>
      </c>
      <c r="F105" s="33">
        <v>16</v>
      </c>
      <c r="G105" s="37" t="s">
        <v>198</v>
      </c>
      <c r="H105" s="37" t="s">
        <v>199</v>
      </c>
      <c r="I105" s="37" t="s">
        <v>32</v>
      </c>
      <c r="J105" s="22" t="s">
        <v>200</v>
      </c>
      <c r="K105" s="29">
        <v>140</v>
      </c>
      <c r="L105" s="17" t="s">
        <v>201</v>
      </c>
      <c r="M105" s="24" t="s">
        <v>202</v>
      </c>
      <c r="N105" s="30"/>
      <c r="O105" s="34">
        <v>100</v>
      </c>
      <c r="P105" s="34">
        <v>100</v>
      </c>
      <c r="Q105" s="34">
        <v>100</v>
      </c>
      <c r="R105" s="34">
        <v>100</v>
      </c>
      <c r="S105" s="76">
        <v>0</v>
      </c>
      <c r="T105" s="76">
        <v>30</v>
      </c>
      <c r="U105" s="76">
        <v>30</v>
      </c>
      <c r="V105" s="76">
        <v>15</v>
      </c>
      <c r="W105" s="76">
        <v>15</v>
      </c>
      <c r="X105" s="76">
        <v>15</v>
      </c>
      <c r="AF105" s="1" t="s">
        <v>34</v>
      </c>
    </row>
    <row r="106" spans="1:32" ht="174.75" customHeight="1" x14ac:dyDescent="0.25">
      <c r="A106" s="32"/>
      <c r="B106" s="32"/>
      <c r="C106" s="17" t="s">
        <v>164</v>
      </c>
      <c r="D106" s="28" t="s">
        <v>156</v>
      </c>
      <c r="E106" s="35" t="s">
        <v>45</v>
      </c>
      <c r="F106" s="33" t="s">
        <v>162</v>
      </c>
      <c r="G106" s="37" t="s">
        <v>198</v>
      </c>
      <c r="H106" s="37" t="s">
        <v>289</v>
      </c>
      <c r="I106" s="37" t="s">
        <v>32</v>
      </c>
      <c r="J106" s="22" t="s">
        <v>30</v>
      </c>
      <c r="K106" s="29" t="s">
        <v>49</v>
      </c>
      <c r="L106" s="74" t="s">
        <v>301</v>
      </c>
      <c r="M106" s="38" t="s">
        <v>159</v>
      </c>
      <c r="N106" s="30"/>
      <c r="O106" s="34">
        <v>100</v>
      </c>
      <c r="P106" s="34">
        <v>100</v>
      </c>
      <c r="Q106" s="34">
        <v>100</v>
      </c>
      <c r="R106" s="34">
        <v>100</v>
      </c>
      <c r="S106" s="76">
        <v>0</v>
      </c>
      <c r="T106" s="76">
        <v>0</v>
      </c>
      <c r="U106" s="76">
        <v>0</v>
      </c>
      <c r="V106" s="76">
        <v>0</v>
      </c>
      <c r="W106" s="76">
        <v>0</v>
      </c>
      <c r="X106" s="76">
        <v>0</v>
      </c>
    </row>
    <row r="107" spans="1:32" ht="87" customHeight="1" x14ac:dyDescent="0.25">
      <c r="A107" s="32"/>
      <c r="B107" s="32"/>
      <c r="C107" s="17" t="s">
        <v>164</v>
      </c>
      <c r="D107" s="28" t="s">
        <v>120</v>
      </c>
      <c r="E107" s="35">
        <v>1</v>
      </c>
      <c r="F107" s="33">
        <v>16</v>
      </c>
      <c r="G107" s="37" t="s">
        <v>198</v>
      </c>
      <c r="H107" s="37" t="s">
        <v>199</v>
      </c>
      <c r="I107" s="37" t="s">
        <v>32</v>
      </c>
      <c r="J107" s="22" t="s">
        <v>200</v>
      </c>
      <c r="K107" s="29">
        <v>140</v>
      </c>
      <c r="L107" s="17" t="s">
        <v>201</v>
      </c>
      <c r="M107" s="24" t="s">
        <v>203</v>
      </c>
      <c r="N107" s="30"/>
      <c r="O107" s="34">
        <v>100</v>
      </c>
      <c r="P107" s="34">
        <v>100</v>
      </c>
      <c r="Q107" s="34">
        <v>100</v>
      </c>
      <c r="R107" s="34">
        <v>100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</row>
    <row r="108" spans="1:32" ht="87" customHeight="1" x14ac:dyDescent="0.25">
      <c r="A108" s="32"/>
      <c r="B108" s="32"/>
      <c r="C108" s="17" t="s">
        <v>164</v>
      </c>
      <c r="D108" s="28" t="s">
        <v>204</v>
      </c>
      <c r="E108" s="35">
        <v>1</v>
      </c>
      <c r="F108" s="33">
        <v>16</v>
      </c>
      <c r="G108" s="37" t="s">
        <v>198</v>
      </c>
      <c r="H108" s="37" t="s">
        <v>199</v>
      </c>
      <c r="I108" s="37" t="s">
        <v>32</v>
      </c>
      <c r="J108" s="22" t="s">
        <v>200</v>
      </c>
      <c r="K108" s="29">
        <v>140</v>
      </c>
      <c r="L108" s="17" t="s">
        <v>201</v>
      </c>
      <c r="M108" s="24" t="s">
        <v>205</v>
      </c>
      <c r="N108" s="30"/>
      <c r="O108" s="34">
        <v>100</v>
      </c>
      <c r="P108" s="34">
        <v>100</v>
      </c>
      <c r="Q108" s="34">
        <v>100</v>
      </c>
      <c r="R108" s="34">
        <v>100</v>
      </c>
      <c r="S108" s="76">
        <v>0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</row>
    <row r="109" spans="1:32" ht="87" customHeight="1" x14ac:dyDescent="0.25">
      <c r="A109" s="32"/>
      <c r="B109" s="32"/>
      <c r="C109" s="17" t="s">
        <v>164</v>
      </c>
      <c r="D109" s="28" t="s">
        <v>109</v>
      </c>
      <c r="E109" s="35" t="s">
        <v>45</v>
      </c>
      <c r="F109" s="33" t="s">
        <v>162</v>
      </c>
      <c r="G109" s="33" t="s">
        <v>198</v>
      </c>
      <c r="H109" s="37" t="s">
        <v>199</v>
      </c>
      <c r="I109" s="37" t="s">
        <v>32</v>
      </c>
      <c r="J109" s="22" t="s">
        <v>200</v>
      </c>
      <c r="K109" s="29" t="s">
        <v>49</v>
      </c>
      <c r="L109" s="17" t="s">
        <v>201</v>
      </c>
      <c r="M109" s="38" t="s">
        <v>112</v>
      </c>
      <c r="N109" s="30"/>
      <c r="O109" s="34">
        <v>100</v>
      </c>
      <c r="P109" s="34">
        <v>100</v>
      </c>
      <c r="Q109" s="34">
        <v>100</v>
      </c>
      <c r="R109" s="34">
        <v>100</v>
      </c>
      <c r="S109" s="76">
        <v>0</v>
      </c>
      <c r="T109" s="76">
        <v>26.8</v>
      </c>
      <c r="U109" s="76">
        <v>28.5</v>
      </c>
      <c r="V109" s="76">
        <v>20</v>
      </c>
      <c r="W109" s="76">
        <v>20</v>
      </c>
      <c r="X109" s="76">
        <v>20</v>
      </c>
    </row>
    <row r="110" spans="1:32" ht="87" customHeight="1" x14ac:dyDescent="0.25">
      <c r="A110" s="32"/>
      <c r="B110" s="32" t="s">
        <v>34</v>
      </c>
      <c r="C110" s="17" t="s">
        <v>164</v>
      </c>
      <c r="D110" s="28" t="s">
        <v>206</v>
      </c>
      <c r="E110" s="35" t="s">
        <v>45</v>
      </c>
      <c r="F110" s="33" t="s">
        <v>162</v>
      </c>
      <c r="G110" s="33" t="s">
        <v>198</v>
      </c>
      <c r="H110" s="37" t="s">
        <v>199</v>
      </c>
      <c r="I110" s="37" t="s">
        <v>32</v>
      </c>
      <c r="J110" s="22" t="s">
        <v>200</v>
      </c>
      <c r="K110" s="29" t="s">
        <v>49</v>
      </c>
      <c r="L110" s="17" t="s">
        <v>201</v>
      </c>
      <c r="M110" s="38" t="s">
        <v>207</v>
      </c>
      <c r="N110" s="30"/>
      <c r="O110" s="34">
        <v>100</v>
      </c>
      <c r="P110" s="34">
        <v>100</v>
      </c>
      <c r="Q110" s="34">
        <v>100</v>
      </c>
      <c r="R110" s="34">
        <v>100</v>
      </c>
      <c r="S110" s="76">
        <v>0</v>
      </c>
      <c r="T110" s="76">
        <v>125.1</v>
      </c>
      <c r="U110" s="76">
        <v>4.5</v>
      </c>
      <c r="V110" s="76">
        <v>0</v>
      </c>
      <c r="W110" s="76">
        <v>0</v>
      </c>
      <c r="X110" s="76">
        <v>0</v>
      </c>
    </row>
    <row r="111" spans="1:32" ht="87" customHeight="1" x14ac:dyDescent="0.25">
      <c r="A111" s="32" t="s">
        <v>34</v>
      </c>
      <c r="B111" s="32"/>
      <c r="C111" s="17" t="s">
        <v>164</v>
      </c>
      <c r="D111" s="28" t="s">
        <v>208</v>
      </c>
      <c r="E111" s="35" t="s">
        <v>45</v>
      </c>
      <c r="F111" s="33" t="s">
        <v>162</v>
      </c>
      <c r="G111" s="33" t="s">
        <v>198</v>
      </c>
      <c r="H111" s="37" t="s">
        <v>199</v>
      </c>
      <c r="I111" s="37" t="s">
        <v>32</v>
      </c>
      <c r="J111" s="22" t="s">
        <v>200</v>
      </c>
      <c r="K111" s="29" t="s">
        <v>49</v>
      </c>
      <c r="L111" s="17" t="s">
        <v>201</v>
      </c>
      <c r="M111" s="38" t="s">
        <v>209</v>
      </c>
      <c r="N111" s="30"/>
      <c r="O111" s="34">
        <v>100</v>
      </c>
      <c r="P111" s="34">
        <v>100</v>
      </c>
      <c r="Q111" s="34">
        <v>100</v>
      </c>
      <c r="R111" s="34">
        <v>100</v>
      </c>
      <c r="S111" s="76">
        <v>0</v>
      </c>
      <c r="T111" s="76">
        <v>0</v>
      </c>
      <c r="U111" s="76">
        <v>0</v>
      </c>
      <c r="V111" s="76">
        <v>0</v>
      </c>
      <c r="W111" s="76">
        <v>0</v>
      </c>
      <c r="X111" s="76">
        <v>0</v>
      </c>
    </row>
    <row r="112" spans="1:32" ht="87" customHeight="1" x14ac:dyDescent="0.25">
      <c r="A112" s="32"/>
      <c r="B112" s="32"/>
      <c r="C112" s="17" t="s">
        <v>164</v>
      </c>
      <c r="D112" s="28" t="s">
        <v>44</v>
      </c>
      <c r="E112" s="35" t="s">
        <v>45</v>
      </c>
      <c r="F112" s="33" t="s">
        <v>162</v>
      </c>
      <c r="G112" s="33" t="s">
        <v>198</v>
      </c>
      <c r="H112" s="37" t="s">
        <v>210</v>
      </c>
      <c r="I112" s="37" t="s">
        <v>32</v>
      </c>
      <c r="J112" s="22" t="s">
        <v>30</v>
      </c>
      <c r="K112" s="29" t="s">
        <v>49</v>
      </c>
      <c r="L112" s="45" t="s">
        <v>211</v>
      </c>
      <c r="M112" s="24" t="s">
        <v>38</v>
      </c>
      <c r="N112" s="30"/>
      <c r="O112" s="34">
        <v>100</v>
      </c>
      <c r="P112" s="34">
        <v>100</v>
      </c>
      <c r="Q112" s="34">
        <v>100</v>
      </c>
      <c r="R112" s="34">
        <v>100</v>
      </c>
      <c r="S112" s="76">
        <v>0</v>
      </c>
      <c r="T112" s="76">
        <v>0</v>
      </c>
      <c r="U112" s="76">
        <v>0</v>
      </c>
      <c r="V112" s="76">
        <v>0</v>
      </c>
      <c r="W112" s="76">
        <v>0</v>
      </c>
      <c r="X112" s="76">
        <v>0</v>
      </c>
    </row>
    <row r="113" spans="1:25" ht="103.15" customHeight="1" x14ac:dyDescent="0.25">
      <c r="A113" s="32"/>
      <c r="B113" s="32"/>
      <c r="C113" s="17" t="s">
        <v>164</v>
      </c>
      <c r="D113" s="28" t="s">
        <v>197</v>
      </c>
      <c r="E113" s="35" t="s">
        <v>45</v>
      </c>
      <c r="F113" s="33" t="s">
        <v>162</v>
      </c>
      <c r="G113" s="33" t="s">
        <v>97</v>
      </c>
      <c r="H113" s="37" t="s">
        <v>72</v>
      </c>
      <c r="I113" s="37" t="s">
        <v>32</v>
      </c>
      <c r="J113" s="22" t="s">
        <v>30</v>
      </c>
      <c r="K113" s="29" t="s">
        <v>49</v>
      </c>
      <c r="L113" s="50" t="s">
        <v>212</v>
      </c>
      <c r="M113" s="24" t="s">
        <v>202</v>
      </c>
      <c r="N113" s="30"/>
      <c r="O113" s="34">
        <v>100</v>
      </c>
      <c r="P113" s="34">
        <v>100</v>
      </c>
      <c r="Q113" s="34">
        <v>100</v>
      </c>
      <c r="R113" s="34">
        <v>100</v>
      </c>
      <c r="S113" s="76">
        <v>1320</v>
      </c>
      <c r="T113" s="76">
        <v>1920.4</v>
      </c>
      <c r="U113" s="76">
        <v>2050</v>
      </c>
      <c r="V113" s="76">
        <v>1600</v>
      </c>
      <c r="W113" s="76">
        <v>1600</v>
      </c>
      <c r="X113" s="76">
        <v>1600</v>
      </c>
    </row>
    <row r="114" spans="1:25" ht="103.15" customHeight="1" x14ac:dyDescent="0.25">
      <c r="A114" s="32"/>
      <c r="B114" s="32"/>
      <c r="C114" s="17" t="s">
        <v>164</v>
      </c>
      <c r="D114" s="28" t="s">
        <v>120</v>
      </c>
      <c r="E114" s="35" t="s">
        <v>45</v>
      </c>
      <c r="F114" s="33" t="s">
        <v>162</v>
      </c>
      <c r="G114" s="33" t="s">
        <v>97</v>
      </c>
      <c r="H114" s="37" t="s">
        <v>72</v>
      </c>
      <c r="I114" s="37" t="s">
        <v>32</v>
      </c>
      <c r="J114" s="22" t="s">
        <v>30</v>
      </c>
      <c r="K114" s="29" t="s">
        <v>49</v>
      </c>
      <c r="L114" s="51" t="s">
        <v>212</v>
      </c>
      <c r="M114" s="24" t="s">
        <v>203</v>
      </c>
      <c r="N114" s="30"/>
      <c r="O114" s="34">
        <v>100</v>
      </c>
      <c r="P114" s="34">
        <v>100</v>
      </c>
      <c r="Q114" s="34">
        <v>100</v>
      </c>
      <c r="R114" s="34">
        <v>100</v>
      </c>
      <c r="S114" s="76">
        <v>250</v>
      </c>
      <c r="T114" s="76">
        <v>0</v>
      </c>
      <c r="U114" s="76">
        <v>0</v>
      </c>
      <c r="V114" s="76">
        <v>0</v>
      </c>
      <c r="W114" s="76">
        <v>0</v>
      </c>
      <c r="X114" s="76">
        <v>0</v>
      </c>
    </row>
    <row r="115" spans="1:25" ht="88.5" customHeight="1" x14ac:dyDescent="0.25">
      <c r="A115" s="32"/>
      <c r="B115" s="32"/>
      <c r="C115" s="17" t="s">
        <v>164</v>
      </c>
      <c r="D115" s="28" t="s">
        <v>109</v>
      </c>
      <c r="E115" s="35" t="s">
        <v>45</v>
      </c>
      <c r="F115" s="33" t="s">
        <v>162</v>
      </c>
      <c r="G115" s="33" t="s">
        <v>97</v>
      </c>
      <c r="H115" s="37" t="s">
        <v>72</v>
      </c>
      <c r="I115" s="37" t="s">
        <v>32</v>
      </c>
      <c r="J115" s="22" t="s">
        <v>30</v>
      </c>
      <c r="K115" s="52" t="s">
        <v>49</v>
      </c>
      <c r="L115" s="50" t="s">
        <v>212</v>
      </c>
      <c r="M115" s="54" t="s">
        <v>112</v>
      </c>
      <c r="N115" s="30"/>
      <c r="O115" s="34">
        <v>100</v>
      </c>
      <c r="P115" s="34">
        <v>100</v>
      </c>
      <c r="Q115" s="34">
        <v>100</v>
      </c>
      <c r="R115" s="34">
        <v>100</v>
      </c>
      <c r="S115" s="76">
        <v>120</v>
      </c>
      <c r="T115" s="76">
        <v>140</v>
      </c>
      <c r="U115" s="76">
        <v>140</v>
      </c>
      <c r="V115" s="76">
        <v>100</v>
      </c>
      <c r="W115" s="76">
        <v>100</v>
      </c>
      <c r="X115" s="76">
        <v>100</v>
      </c>
    </row>
    <row r="116" spans="1:25" x14ac:dyDescent="0.25">
      <c r="A116" s="32"/>
      <c r="B116" s="32"/>
      <c r="C116" s="17"/>
      <c r="D116" s="28"/>
      <c r="E116" s="13">
        <v>1</v>
      </c>
      <c r="F116" s="14" t="s">
        <v>213</v>
      </c>
      <c r="G116" s="14" t="s">
        <v>28</v>
      </c>
      <c r="H116" s="14" t="s">
        <v>29</v>
      </c>
      <c r="I116" s="14" t="s">
        <v>28</v>
      </c>
      <c r="J116" s="14" t="s">
        <v>30</v>
      </c>
      <c r="K116" s="15" t="s">
        <v>29</v>
      </c>
      <c r="L116" s="16" t="s">
        <v>214</v>
      </c>
      <c r="M116" s="17"/>
      <c r="N116" s="30"/>
      <c r="O116" s="34"/>
      <c r="P116" s="34"/>
      <c r="Q116" s="34"/>
      <c r="R116" s="34"/>
      <c r="S116" s="77">
        <f t="shared" ref="S116" si="12">SUM(S117:S120)</f>
        <v>550</v>
      </c>
      <c r="T116" s="77">
        <f>SUM(T117:T120)</f>
        <v>553.4</v>
      </c>
      <c r="U116" s="77">
        <f t="shared" ref="U116:X116" si="13">SUM(U117:U120)</f>
        <v>550.6</v>
      </c>
      <c r="V116" s="77">
        <f t="shared" si="13"/>
        <v>500</v>
      </c>
      <c r="W116" s="77">
        <f t="shared" si="13"/>
        <v>500</v>
      </c>
      <c r="X116" s="77">
        <f t="shared" si="13"/>
        <v>500</v>
      </c>
    </row>
    <row r="117" spans="1:25" ht="30" x14ac:dyDescent="0.25">
      <c r="A117" s="32"/>
      <c r="B117" s="32"/>
      <c r="C117" s="17" t="s">
        <v>215</v>
      </c>
      <c r="D117" s="28">
        <v>121</v>
      </c>
      <c r="E117" s="35">
        <v>1</v>
      </c>
      <c r="F117" s="33">
        <v>17</v>
      </c>
      <c r="G117" s="37" t="s">
        <v>32</v>
      </c>
      <c r="H117" s="37" t="s">
        <v>72</v>
      </c>
      <c r="I117" s="37" t="s">
        <v>62</v>
      </c>
      <c r="J117" s="22" t="s">
        <v>30</v>
      </c>
      <c r="K117" s="29">
        <v>180</v>
      </c>
      <c r="L117" s="17" t="s">
        <v>216</v>
      </c>
      <c r="M117" s="38" t="s">
        <v>112</v>
      </c>
      <c r="N117" s="30"/>
      <c r="O117" s="34">
        <v>100</v>
      </c>
      <c r="P117" s="34">
        <v>100</v>
      </c>
      <c r="Q117" s="34">
        <v>100</v>
      </c>
      <c r="R117" s="34">
        <v>100</v>
      </c>
      <c r="S117" s="76">
        <v>0</v>
      </c>
      <c r="T117" s="76">
        <v>-20.7</v>
      </c>
      <c r="U117" s="76">
        <v>-20.7</v>
      </c>
      <c r="V117" s="76">
        <v>0</v>
      </c>
      <c r="W117" s="76">
        <v>0</v>
      </c>
      <c r="X117" s="76">
        <v>0</v>
      </c>
    </row>
    <row r="118" spans="1:25" ht="45" x14ac:dyDescent="0.25">
      <c r="A118" s="32"/>
      <c r="B118" s="32"/>
      <c r="C118" s="17" t="s">
        <v>215</v>
      </c>
      <c r="D118" s="28" t="s">
        <v>84</v>
      </c>
      <c r="E118" s="35" t="s">
        <v>45</v>
      </c>
      <c r="F118" s="33" t="s">
        <v>213</v>
      </c>
      <c r="G118" s="37" t="s">
        <v>32</v>
      </c>
      <c r="H118" s="37" t="s">
        <v>72</v>
      </c>
      <c r="I118" s="37" t="s">
        <v>62</v>
      </c>
      <c r="J118" s="22" t="s">
        <v>30</v>
      </c>
      <c r="K118" s="29" t="s">
        <v>217</v>
      </c>
      <c r="L118" s="17" t="s">
        <v>216</v>
      </c>
      <c r="M118" s="38" t="s">
        <v>88</v>
      </c>
      <c r="N118" s="30"/>
      <c r="O118" s="34">
        <v>100</v>
      </c>
      <c r="P118" s="34">
        <v>100</v>
      </c>
      <c r="Q118" s="34">
        <v>100</v>
      </c>
      <c r="R118" s="34">
        <v>100</v>
      </c>
      <c r="S118" s="76">
        <v>0</v>
      </c>
      <c r="T118" s="76">
        <v>-56.4</v>
      </c>
      <c r="U118" s="76">
        <v>-59.2</v>
      </c>
      <c r="V118" s="76">
        <v>0</v>
      </c>
      <c r="W118" s="76">
        <v>0</v>
      </c>
      <c r="X118" s="76">
        <v>0</v>
      </c>
    </row>
    <row r="119" spans="1:25" ht="30" x14ac:dyDescent="0.25">
      <c r="A119" s="32"/>
      <c r="B119" s="32" t="s">
        <v>34</v>
      </c>
      <c r="C119" s="17" t="s">
        <v>215</v>
      </c>
      <c r="D119" s="28" t="s">
        <v>109</v>
      </c>
      <c r="E119" s="35">
        <v>1</v>
      </c>
      <c r="F119" s="33">
        <v>17</v>
      </c>
      <c r="G119" s="37" t="s">
        <v>62</v>
      </c>
      <c r="H119" s="37" t="s">
        <v>72</v>
      </c>
      <c r="I119" s="37" t="s">
        <v>62</v>
      </c>
      <c r="J119" s="22" t="s">
        <v>30</v>
      </c>
      <c r="K119" s="29">
        <v>180</v>
      </c>
      <c r="L119" s="17" t="s">
        <v>218</v>
      </c>
      <c r="M119" s="38" t="s">
        <v>112</v>
      </c>
      <c r="N119" s="30"/>
      <c r="O119" s="34">
        <v>100</v>
      </c>
      <c r="P119" s="34">
        <v>100</v>
      </c>
      <c r="Q119" s="34">
        <v>100</v>
      </c>
      <c r="R119" s="34">
        <v>100</v>
      </c>
      <c r="S119" s="76">
        <v>550</v>
      </c>
      <c r="T119" s="76">
        <v>624.5</v>
      </c>
      <c r="U119" s="76">
        <v>624.5</v>
      </c>
      <c r="V119" s="76">
        <v>500</v>
      </c>
      <c r="W119" s="76">
        <v>500</v>
      </c>
      <c r="X119" s="76">
        <v>500</v>
      </c>
    </row>
    <row r="120" spans="1:25" ht="78.75" customHeight="1" x14ac:dyDescent="0.25">
      <c r="A120" s="32"/>
      <c r="B120" s="32"/>
      <c r="C120" s="17" t="s">
        <v>215</v>
      </c>
      <c r="D120" s="28" t="s">
        <v>84</v>
      </c>
      <c r="E120" s="35">
        <v>1</v>
      </c>
      <c r="F120" s="33">
        <v>17</v>
      </c>
      <c r="G120" s="37" t="s">
        <v>62</v>
      </c>
      <c r="H120" s="37" t="s">
        <v>72</v>
      </c>
      <c r="I120" s="37" t="s">
        <v>62</v>
      </c>
      <c r="J120" s="22" t="s">
        <v>30</v>
      </c>
      <c r="K120" s="29">
        <v>180</v>
      </c>
      <c r="L120" s="17" t="s">
        <v>218</v>
      </c>
      <c r="M120" s="38" t="s">
        <v>88</v>
      </c>
      <c r="N120" s="30"/>
      <c r="O120" s="34">
        <v>100</v>
      </c>
      <c r="P120" s="34">
        <v>100</v>
      </c>
      <c r="Q120" s="34">
        <v>100</v>
      </c>
      <c r="R120" s="34">
        <v>100</v>
      </c>
      <c r="S120" s="76">
        <v>0</v>
      </c>
      <c r="T120" s="76">
        <v>6</v>
      </c>
      <c r="U120" s="76">
        <v>6</v>
      </c>
      <c r="V120" s="76">
        <v>0</v>
      </c>
      <c r="W120" s="76">
        <v>0</v>
      </c>
      <c r="X120" s="76">
        <v>0</v>
      </c>
    </row>
    <row r="121" spans="1:25" x14ac:dyDescent="0.25">
      <c r="A121" s="32"/>
      <c r="B121" s="32"/>
      <c r="C121" s="32"/>
      <c r="D121" s="30"/>
      <c r="E121" s="35" t="s">
        <v>219</v>
      </c>
      <c r="F121" s="33" t="s">
        <v>28</v>
      </c>
      <c r="G121" s="37" t="s">
        <v>28</v>
      </c>
      <c r="H121" s="37" t="s">
        <v>29</v>
      </c>
      <c r="I121" s="37" t="s">
        <v>28</v>
      </c>
      <c r="J121" s="22" t="s">
        <v>30</v>
      </c>
      <c r="K121" s="29" t="s">
        <v>29</v>
      </c>
      <c r="L121" s="55" t="s">
        <v>220</v>
      </c>
      <c r="M121" s="30"/>
      <c r="N121" s="30"/>
      <c r="O121" s="30"/>
      <c r="P121" s="34"/>
      <c r="Q121" s="34"/>
      <c r="R121" s="34"/>
      <c r="S121" s="77">
        <f>S122+S155+S157</f>
        <v>1681336.7000000002</v>
      </c>
      <c r="T121" s="77">
        <f>T122+T159+T162</f>
        <v>751271.29999999993</v>
      </c>
      <c r="U121" s="77">
        <f>U122+U158+U160+U162+U166</f>
        <v>1681336.7000000002</v>
      </c>
      <c r="V121" s="77">
        <f>V122+V158+V160+V162+V166</f>
        <v>1447497.0999999999</v>
      </c>
      <c r="W121" s="77">
        <f>W122+W158+W160+W162+W166</f>
        <v>1306014.5</v>
      </c>
      <c r="X121" s="77">
        <f>X122+X158+X160+X162+X166</f>
        <v>706500.4</v>
      </c>
    </row>
    <row r="122" spans="1:25" ht="45" x14ac:dyDescent="0.25">
      <c r="A122" s="32"/>
      <c r="B122" s="32"/>
      <c r="C122" s="32"/>
      <c r="D122" s="30"/>
      <c r="E122" s="36">
        <v>2</v>
      </c>
      <c r="F122" s="33" t="s">
        <v>35</v>
      </c>
      <c r="G122" s="37" t="s">
        <v>28</v>
      </c>
      <c r="H122" s="37" t="s">
        <v>29</v>
      </c>
      <c r="I122" s="37" t="s">
        <v>28</v>
      </c>
      <c r="J122" s="22" t="s">
        <v>30</v>
      </c>
      <c r="K122" s="29" t="s">
        <v>29</v>
      </c>
      <c r="L122" s="55" t="s">
        <v>221</v>
      </c>
      <c r="M122" s="30"/>
      <c r="N122" s="30"/>
      <c r="O122" s="30"/>
      <c r="P122" s="34"/>
      <c r="Q122" s="34"/>
      <c r="R122" s="34"/>
      <c r="S122" s="78">
        <f t="shared" ref="S122:X122" si="14">S123+S127+S144+S152</f>
        <v>1681311.7000000002</v>
      </c>
      <c r="T122" s="78">
        <f t="shared" si="14"/>
        <v>762617.7</v>
      </c>
      <c r="U122" s="78">
        <f t="shared" si="14"/>
        <v>1681311.7000000002</v>
      </c>
      <c r="V122" s="78">
        <f t="shared" si="14"/>
        <v>1447497.0999999999</v>
      </c>
      <c r="W122" s="78">
        <f t="shared" si="14"/>
        <v>1306014.5</v>
      </c>
      <c r="X122" s="78">
        <f t="shared" si="14"/>
        <v>706500.4</v>
      </c>
    </row>
    <row r="123" spans="1:25" ht="30" x14ac:dyDescent="0.25">
      <c r="A123" s="32"/>
      <c r="B123" s="32"/>
      <c r="D123" s="30"/>
      <c r="E123" s="56">
        <v>2</v>
      </c>
      <c r="F123" s="57" t="s">
        <v>35</v>
      </c>
      <c r="G123" s="39" t="s">
        <v>198</v>
      </c>
      <c r="H123" s="39" t="s">
        <v>29</v>
      </c>
      <c r="I123" s="39" t="s">
        <v>28</v>
      </c>
      <c r="J123" s="14" t="s">
        <v>30</v>
      </c>
      <c r="K123" s="40" t="s">
        <v>86</v>
      </c>
      <c r="L123" s="55" t="s">
        <v>222</v>
      </c>
      <c r="M123" s="30"/>
      <c r="N123" s="30"/>
      <c r="O123" s="30"/>
      <c r="P123" s="34"/>
      <c r="Q123" s="34"/>
      <c r="R123" s="34"/>
      <c r="S123" s="77">
        <f t="shared" ref="S123:X123" si="15">SUM(S124:S126)</f>
        <v>211579.5</v>
      </c>
      <c r="T123" s="77">
        <f t="shared" si="15"/>
        <v>171700.09999999998</v>
      </c>
      <c r="U123" s="77">
        <f t="shared" si="15"/>
        <v>211579.5</v>
      </c>
      <c r="V123" s="77">
        <f t="shared" si="15"/>
        <v>228342.59999999998</v>
      </c>
      <c r="W123" s="77">
        <f t="shared" si="15"/>
        <v>226822.5</v>
      </c>
      <c r="X123" s="77">
        <f t="shared" si="15"/>
        <v>213257.5</v>
      </c>
    </row>
    <row r="124" spans="1:25" ht="36.75" customHeight="1" x14ac:dyDescent="0.25">
      <c r="A124" s="32"/>
      <c r="B124" s="32"/>
      <c r="C124" s="58" t="s">
        <v>223</v>
      </c>
      <c r="D124" s="30">
        <v>992</v>
      </c>
      <c r="E124" s="36">
        <v>2</v>
      </c>
      <c r="F124" s="33" t="s">
        <v>35</v>
      </c>
      <c r="G124" s="37" t="s">
        <v>224</v>
      </c>
      <c r="H124" s="37" t="s">
        <v>225</v>
      </c>
      <c r="I124" s="37" t="s">
        <v>62</v>
      </c>
      <c r="J124" s="22" t="s">
        <v>30</v>
      </c>
      <c r="K124" s="29" t="s">
        <v>86</v>
      </c>
      <c r="L124" s="42" t="s">
        <v>226</v>
      </c>
      <c r="M124" s="24" t="s">
        <v>227</v>
      </c>
      <c r="N124" s="30"/>
      <c r="O124" s="34">
        <v>100</v>
      </c>
      <c r="P124" s="34">
        <v>100</v>
      </c>
      <c r="Q124" s="34">
        <v>100</v>
      </c>
      <c r="R124" s="34">
        <v>100</v>
      </c>
      <c r="S124" s="76">
        <v>0</v>
      </c>
      <c r="T124" s="76">
        <v>0</v>
      </c>
      <c r="U124" s="76">
        <v>0</v>
      </c>
      <c r="V124" s="76">
        <v>0</v>
      </c>
      <c r="W124" s="76">
        <v>0</v>
      </c>
      <c r="X124" s="76">
        <v>0</v>
      </c>
    </row>
    <row r="125" spans="1:25" ht="48.6" customHeight="1" x14ac:dyDescent="0.25">
      <c r="A125" s="32"/>
      <c r="B125" s="32"/>
      <c r="C125" s="58" t="s">
        <v>223</v>
      </c>
      <c r="D125" s="30">
        <v>992</v>
      </c>
      <c r="E125" s="36">
        <v>2</v>
      </c>
      <c r="F125" s="33" t="s">
        <v>35</v>
      </c>
      <c r="G125" s="37" t="s">
        <v>224</v>
      </c>
      <c r="H125" s="37" t="s">
        <v>228</v>
      </c>
      <c r="I125" s="37" t="s">
        <v>62</v>
      </c>
      <c r="J125" s="22" t="s">
        <v>30</v>
      </c>
      <c r="K125" s="29" t="s">
        <v>86</v>
      </c>
      <c r="L125" s="42" t="s">
        <v>229</v>
      </c>
      <c r="M125" s="24" t="s">
        <v>227</v>
      </c>
      <c r="N125" s="30"/>
      <c r="O125" s="34">
        <v>100</v>
      </c>
      <c r="P125" s="34">
        <v>100</v>
      </c>
      <c r="Q125" s="34">
        <v>100</v>
      </c>
      <c r="R125" s="34">
        <v>100</v>
      </c>
      <c r="S125" s="79">
        <v>67823.899999999994</v>
      </c>
      <c r="T125" s="80">
        <v>67823.899999999994</v>
      </c>
      <c r="U125" s="79">
        <v>67823.899999999994</v>
      </c>
      <c r="V125" s="79">
        <v>56387.3</v>
      </c>
      <c r="W125" s="79">
        <v>54342.400000000001</v>
      </c>
      <c r="X125" s="80">
        <v>40777.4</v>
      </c>
    </row>
    <row r="126" spans="1:25" ht="60" customHeight="1" x14ac:dyDescent="0.25">
      <c r="A126" s="32"/>
      <c r="B126" s="32"/>
      <c r="C126" s="58" t="s">
        <v>223</v>
      </c>
      <c r="D126" s="30">
        <v>992</v>
      </c>
      <c r="E126" s="36">
        <v>2</v>
      </c>
      <c r="F126" s="33" t="s">
        <v>35</v>
      </c>
      <c r="G126" s="37" t="s">
        <v>224</v>
      </c>
      <c r="H126" s="37" t="s">
        <v>230</v>
      </c>
      <c r="I126" s="37" t="s">
        <v>62</v>
      </c>
      <c r="J126" s="22" t="s">
        <v>30</v>
      </c>
      <c r="K126" s="29" t="s">
        <v>86</v>
      </c>
      <c r="L126" s="42" t="s">
        <v>231</v>
      </c>
      <c r="M126" s="24" t="s">
        <v>227</v>
      </c>
      <c r="N126" s="30"/>
      <c r="O126" s="34">
        <v>100</v>
      </c>
      <c r="P126" s="34">
        <v>100</v>
      </c>
      <c r="Q126" s="34">
        <v>100</v>
      </c>
      <c r="R126" s="34">
        <v>100</v>
      </c>
      <c r="S126" s="80">
        <v>143755.6</v>
      </c>
      <c r="T126" s="79">
        <v>103876.2</v>
      </c>
      <c r="U126" s="80">
        <v>143755.6</v>
      </c>
      <c r="V126" s="80">
        <v>171955.3</v>
      </c>
      <c r="W126" s="80">
        <v>172480.1</v>
      </c>
      <c r="X126" s="80">
        <v>172480.1</v>
      </c>
      <c r="Y126" s="102" t="s">
        <v>34</v>
      </c>
    </row>
    <row r="127" spans="1:25" ht="30" x14ac:dyDescent="0.25">
      <c r="A127" s="32"/>
      <c r="B127" s="32"/>
      <c r="C127" s="58" t="s">
        <v>34</v>
      </c>
      <c r="D127" s="30">
        <v>992</v>
      </c>
      <c r="E127" s="56">
        <v>2</v>
      </c>
      <c r="F127" s="57" t="s">
        <v>35</v>
      </c>
      <c r="G127" s="39" t="s">
        <v>232</v>
      </c>
      <c r="H127" s="39" t="s">
        <v>29</v>
      </c>
      <c r="I127" s="39" t="s">
        <v>28</v>
      </c>
      <c r="J127" s="14" t="s">
        <v>30</v>
      </c>
      <c r="K127" s="40" t="s">
        <v>86</v>
      </c>
      <c r="L127" s="55" t="s">
        <v>233</v>
      </c>
      <c r="M127" s="30"/>
      <c r="N127" s="30"/>
      <c r="O127" s="30"/>
      <c r="P127" s="34"/>
      <c r="Q127" s="34"/>
      <c r="R127" s="34"/>
      <c r="S127" s="77">
        <f>SUM(S128:S143)</f>
        <v>940838.5</v>
      </c>
      <c r="T127" s="77">
        <f>SUM(T128:T143)</f>
        <v>247568.1</v>
      </c>
      <c r="U127" s="77">
        <f>SUM(U128:U143)</f>
        <v>940838.5</v>
      </c>
      <c r="V127" s="77">
        <f>SUM(V128:V143)</f>
        <v>713488.89999999991</v>
      </c>
      <c r="W127" s="77">
        <f>SUM(W128:W143)</f>
        <v>579918.1</v>
      </c>
      <c r="X127" s="77">
        <f>SUM(X128:X143)</f>
        <v>52514</v>
      </c>
    </row>
    <row r="128" spans="1:25" ht="54" customHeight="1" x14ac:dyDescent="0.25">
      <c r="A128" s="32"/>
      <c r="B128" s="32"/>
      <c r="C128" s="59" t="s">
        <v>233</v>
      </c>
      <c r="D128" s="30">
        <v>992</v>
      </c>
      <c r="E128" s="36">
        <v>2</v>
      </c>
      <c r="F128" s="33" t="s">
        <v>35</v>
      </c>
      <c r="G128" s="37" t="s">
        <v>232</v>
      </c>
      <c r="H128" s="37" t="s">
        <v>234</v>
      </c>
      <c r="I128" s="37" t="s">
        <v>62</v>
      </c>
      <c r="J128" s="22" t="s">
        <v>30</v>
      </c>
      <c r="K128" s="29" t="s">
        <v>86</v>
      </c>
      <c r="L128" s="60" t="s">
        <v>235</v>
      </c>
      <c r="M128" s="24" t="s">
        <v>227</v>
      </c>
      <c r="N128" s="30"/>
      <c r="O128" s="34">
        <v>100</v>
      </c>
      <c r="P128" s="34">
        <v>100</v>
      </c>
      <c r="Q128" s="34">
        <v>100</v>
      </c>
      <c r="R128" s="34">
        <v>100</v>
      </c>
      <c r="S128" s="79">
        <v>30690.1</v>
      </c>
      <c r="T128" s="79">
        <v>0</v>
      </c>
      <c r="U128" s="79">
        <v>30690.1</v>
      </c>
      <c r="V128" s="79">
        <v>105520</v>
      </c>
      <c r="W128" s="81">
        <v>0</v>
      </c>
      <c r="X128" s="79">
        <v>0</v>
      </c>
    </row>
    <row r="129" spans="1:28" ht="122.25" customHeight="1" x14ac:dyDescent="0.25">
      <c r="A129" s="32"/>
      <c r="B129" s="32"/>
      <c r="C129" s="59" t="s">
        <v>233</v>
      </c>
      <c r="D129" s="30">
        <v>992</v>
      </c>
      <c r="E129" s="36">
        <v>2</v>
      </c>
      <c r="F129" s="33" t="s">
        <v>35</v>
      </c>
      <c r="G129" s="37" t="s">
        <v>232</v>
      </c>
      <c r="H129" s="37" t="s">
        <v>236</v>
      </c>
      <c r="I129" s="37" t="s">
        <v>62</v>
      </c>
      <c r="J129" s="22" t="s">
        <v>30</v>
      </c>
      <c r="K129" s="29" t="s">
        <v>86</v>
      </c>
      <c r="L129" s="42" t="s">
        <v>237</v>
      </c>
      <c r="M129" s="24" t="s">
        <v>227</v>
      </c>
      <c r="N129" s="30"/>
      <c r="O129" s="34">
        <v>100</v>
      </c>
      <c r="P129" s="34">
        <v>100</v>
      </c>
      <c r="Q129" s="34">
        <v>100</v>
      </c>
      <c r="R129" s="34">
        <v>100</v>
      </c>
      <c r="S129" s="80">
        <v>44291.3</v>
      </c>
      <c r="T129" s="79">
        <v>24418.1</v>
      </c>
      <c r="U129" s="80">
        <v>44291.3</v>
      </c>
      <c r="V129" s="79">
        <v>0</v>
      </c>
      <c r="W129" s="79">
        <v>0</v>
      </c>
      <c r="X129" s="79">
        <v>0</v>
      </c>
      <c r="AA129" s="61" t="s">
        <v>34</v>
      </c>
    </row>
    <row r="130" spans="1:28" ht="91.15" customHeight="1" x14ac:dyDescent="0.25">
      <c r="A130" s="32"/>
      <c r="B130" s="32"/>
      <c r="C130" s="59" t="s">
        <v>233</v>
      </c>
      <c r="D130" s="30">
        <v>992</v>
      </c>
      <c r="E130" s="36">
        <v>2</v>
      </c>
      <c r="F130" s="33" t="s">
        <v>35</v>
      </c>
      <c r="G130" s="37" t="s">
        <v>232</v>
      </c>
      <c r="H130" s="37" t="s">
        <v>290</v>
      </c>
      <c r="I130" s="37" t="s">
        <v>62</v>
      </c>
      <c r="J130" s="22" t="s">
        <v>30</v>
      </c>
      <c r="K130" s="29" t="s">
        <v>86</v>
      </c>
      <c r="L130" s="74" t="s">
        <v>295</v>
      </c>
      <c r="M130" s="24" t="s">
        <v>227</v>
      </c>
      <c r="N130" s="30"/>
      <c r="O130" s="34">
        <v>100</v>
      </c>
      <c r="P130" s="34">
        <v>100</v>
      </c>
      <c r="Q130" s="34">
        <v>100</v>
      </c>
      <c r="R130" s="34">
        <v>100</v>
      </c>
      <c r="S130" s="80">
        <v>2542</v>
      </c>
      <c r="T130" s="79">
        <v>0</v>
      </c>
      <c r="U130" s="80">
        <v>2542</v>
      </c>
      <c r="V130" s="80">
        <v>0</v>
      </c>
      <c r="W130" s="79">
        <v>0</v>
      </c>
      <c r="X130" s="79">
        <v>0</v>
      </c>
    </row>
    <row r="131" spans="1:28" ht="92.25" customHeight="1" x14ac:dyDescent="0.25">
      <c r="A131" s="32"/>
      <c r="B131" s="32"/>
      <c r="C131" s="59" t="s">
        <v>233</v>
      </c>
      <c r="D131" s="30">
        <v>992</v>
      </c>
      <c r="E131" s="36">
        <v>2</v>
      </c>
      <c r="F131" s="33" t="s">
        <v>35</v>
      </c>
      <c r="G131" s="37" t="s">
        <v>232</v>
      </c>
      <c r="H131" s="37" t="s">
        <v>238</v>
      </c>
      <c r="I131" s="37" t="s">
        <v>62</v>
      </c>
      <c r="J131" s="22" t="s">
        <v>30</v>
      </c>
      <c r="K131" s="29" t="s">
        <v>86</v>
      </c>
      <c r="L131" s="42" t="s">
        <v>239</v>
      </c>
      <c r="M131" s="24" t="s">
        <v>227</v>
      </c>
      <c r="N131" s="30"/>
      <c r="O131" s="34">
        <v>100</v>
      </c>
      <c r="P131" s="34">
        <v>100</v>
      </c>
      <c r="Q131" s="34">
        <v>100</v>
      </c>
      <c r="R131" s="34">
        <v>100</v>
      </c>
      <c r="S131" s="79">
        <v>56267.5</v>
      </c>
      <c r="T131" s="79">
        <v>19114.900000000001</v>
      </c>
      <c r="U131" s="79">
        <v>56267.5</v>
      </c>
      <c r="V131" s="80">
        <v>0</v>
      </c>
      <c r="W131" s="79">
        <v>0</v>
      </c>
      <c r="X131" s="79">
        <v>0</v>
      </c>
    </row>
    <row r="132" spans="1:28" ht="69" customHeight="1" x14ac:dyDescent="0.25">
      <c r="A132" s="32"/>
      <c r="B132" s="32"/>
      <c r="C132" s="58" t="s">
        <v>233</v>
      </c>
      <c r="D132" s="30">
        <v>992</v>
      </c>
      <c r="E132" s="36">
        <v>2</v>
      </c>
      <c r="F132" s="33" t="s">
        <v>35</v>
      </c>
      <c r="G132" s="37" t="s">
        <v>240</v>
      </c>
      <c r="H132" s="37" t="s">
        <v>263</v>
      </c>
      <c r="I132" s="37" t="s">
        <v>62</v>
      </c>
      <c r="J132" s="22" t="s">
        <v>30</v>
      </c>
      <c r="K132" s="29" t="s">
        <v>86</v>
      </c>
      <c r="L132" s="69" t="s">
        <v>296</v>
      </c>
      <c r="M132" s="24" t="s">
        <v>227</v>
      </c>
      <c r="N132" s="30"/>
      <c r="O132" s="34">
        <v>100</v>
      </c>
      <c r="P132" s="34">
        <v>100</v>
      </c>
      <c r="Q132" s="34">
        <v>100</v>
      </c>
      <c r="R132" s="34">
        <v>100</v>
      </c>
      <c r="S132" s="80">
        <v>1372.8</v>
      </c>
      <c r="T132" s="79">
        <v>0</v>
      </c>
      <c r="U132" s="80">
        <v>1372.8</v>
      </c>
      <c r="V132" s="79">
        <v>0</v>
      </c>
      <c r="W132" s="79">
        <v>0</v>
      </c>
      <c r="X132" s="79">
        <v>0</v>
      </c>
      <c r="AB132" s="1" t="s">
        <v>34</v>
      </c>
    </row>
    <row r="133" spans="1:28" ht="116.25" customHeight="1" x14ac:dyDescent="0.25">
      <c r="A133" s="32"/>
      <c r="B133" s="32"/>
      <c r="C133" s="59" t="s">
        <v>233</v>
      </c>
      <c r="D133" s="30">
        <v>992</v>
      </c>
      <c r="E133" s="36">
        <v>2</v>
      </c>
      <c r="F133" s="33" t="s">
        <v>35</v>
      </c>
      <c r="G133" s="37" t="s">
        <v>240</v>
      </c>
      <c r="H133" s="37" t="s">
        <v>291</v>
      </c>
      <c r="I133" s="37" t="s">
        <v>62</v>
      </c>
      <c r="J133" s="22" t="s">
        <v>30</v>
      </c>
      <c r="K133" s="29" t="s">
        <v>86</v>
      </c>
      <c r="L133" s="74" t="s">
        <v>297</v>
      </c>
      <c r="M133" s="24" t="s">
        <v>227</v>
      </c>
      <c r="N133" s="30"/>
      <c r="O133" s="34">
        <v>100</v>
      </c>
      <c r="P133" s="34">
        <v>100</v>
      </c>
      <c r="Q133" s="34">
        <v>100</v>
      </c>
      <c r="R133" s="34">
        <v>100</v>
      </c>
      <c r="S133" s="79">
        <v>0</v>
      </c>
      <c r="T133" s="79">
        <v>0</v>
      </c>
      <c r="U133" s="79">
        <v>0</v>
      </c>
      <c r="V133" s="79">
        <v>0</v>
      </c>
      <c r="W133" s="79">
        <v>0</v>
      </c>
      <c r="X133" s="79">
        <v>0</v>
      </c>
    </row>
    <row r="134" spans="1:28" ht="101.25" customHeight="1" x14ac:dyDescent="0.25">
      <c r="A134" s="32"/>
      <c r="B134" s="32"/>
      <c r="C134" s="62" t="s">
        <v>233</v>
      </c>
      <c r="D134" s="30">
        <v>992</v>
      </c>
      <c r="E134" s="36">
        <v>2</v>
      </c>
      <c r="F134" s="33" t="s">
        <v>35</v>
      </c>
      <c r="G134" s="37" t="s">
        <v>240</v>
      </c>
      <c r="H134" s="83" t="s">
        <v>293</v>
      </c>
      <c r="I134" s="37" t="s">
        <v>62</v>
      </c>
      <c r="J134" s="22" t="s">
        <v>241</v>
      </c>
      <c r="K134" s="29" t="s">
        <v>86</v>
      </c>
      <c r="L134" s="74" t="s">
        <v>298</v>
      </c>
      <c r="M134" s="24" t="s">
        <v>227</v>
      </c>
      <c r="N134" s="30"/>
      <c r="O134" s="34">
        <v>100</v>
      </c>
      <c r="P134" s="34">
        <v>100</v>
      </c>
      <c r="Q134" s="34">
        <v>100</v>
      </c>
      <c r="R134" s="34">
        <v>100</v>
      </c>
      <c r="S134" s="79">
        <v>1145.8</v>
      </c>
      <c r="T134" s="79">
        <v>0</v>
      </c>
      <c r="U134" s="79">
        <v>1145.8</v>
      </c>
      <c r="V134" s="79">
        <v>0</v>
      </c>
      <c r="W134" s="79">
        <v>0</v>
      </c>
      <c r="X134" s="79">
        <v>0</v>
      </c>
    </row>
    <row r="135" spans="1:28" ht="85.5" customHeight="1" x14ac:dyDescent="0.25">
      <c r="A135" s="32"/>
      <c r="B135" s="32"/>
      <c r="C135" s="62" t="s">
        <v>233</v>
      </c>
      <c r="D135" s="30">
        <v>992</v>
      </c>
      <c r="E135" s="36">
        <v>2</v>
      </c>
      <c r="F135" s="33" t="s">
        <v>35</v>
      </c>
      <c r="G135" s="37" t="s">
        <v>240</v>
      </c>
      <c r="H135" s="83" t="s">
        <v>294</v>
      </c>
      <c r="I135" s="37" t="s">
        <v>62</v>
      </c>
      <c r="J135" s="22" t="s">
        <v>30</v>
      </c>
      <c r="K135" s="29" t="s">
        <v>86</v>
      </c>
      <c r="L135" s="74" t="s">
        <v>299</v>
      </c>
      <c r="M135" s="24" t="s">
        <v>227</v>
      </c>
      <c r="N135" s="30"/>
      <c r="O135" s="34">
        <v>100</v>
      </c>
      <c r="P135" s="34">
        <v>100</v>
      </c>
      <c r="Q135" s="34">
        <v>100</v>
      </c>
      <c r="R135" s="34">
        <v>100</v>
      </c>
      <c r="S135" s="79">
        <v>6957.2</v>
      </c>
      <c r="T135" s="79">
        <v>5694.7</v>
      </c>
      <c r="U135" s="79">
        <v>6957.2</v>
      </c>
      <c r="V135" s="79">
        <v>0</v>
      </c>
      <c r="W135" s="79"/>
      <c r="X135" s="79"/>
    </row>
    <row r="136" spans="1:28" ht="71.45" customHeight="1" x14ac:dyDescent="0.25">
      <c r="A136" s="32"/>
      <c r="B136" s="32"/>
      <c r="C136" s="62" t="s">
        <v>233</v>
      </c>
      <c r="D136" s="30">
        <v>992</v>
      </c>
      <c r="E136" s="36">
        <v>2</v>
      </c>
      <c r="F136" s="33" t="s">
        <v>35</v>
      </c>
      <c r="G136" s="37" t="s">
        <v>240</v>
      </c>
      <c r="H136" s="37" t="s">
        <v>242</v>
      </c>
      <c r="I136" s="37" t="s">
        <v>62</v>
      </c>
      <c r="J136" s="22" t="s">
        <v>30</v>
      </c>
      <c r="K136" s="29" t="s">
        <v>86</v>
      </c>
      <c r="L136" s="53" t="s">
        <v>243</v>
      </c>
      <c r="M136" s="24" t="s">
        <v>227</v>
      </c>
      <c r="N136" s="30"/>
      <c r="O136" s="34">
        <v>100</v>
      </c>
      <c r="P136" s="34">
        <v>100</v>
      </c>
      <c r="Q136" s="34">
        <v>100</v>
      </c>
      <c r="R136" s="34">
        <v>100</v>
      </c>
      <c r="S136" s="79">
        <v>16885.400000000001</v>
      </c>
      <c r="T136" s="80">
        <v>13221</v>
      </c>
      <c r="U136" s="79">
        <v>16885.400000000001</v>
      </c>
      <c r="V136" s="79">
        <v>4126.1000000000004</v>
      </c>
      <c r="W136" s="79">
        <v>5612.3</v>
      </c>
      <c r="X136" s="79">
        <v>5612.3</v>
      </c>
    </row>
    <row r="137" spans="1:28" ht="75" x14ac:dyDescent="0.25">
      <c r="A137" s="32"/>
      <c r="B137" s="32"/>
      <c r="C137" s="62" t="s">
        <v>233</v>
      </c>
      <c r="D137" s="30">
        <v>992</v>
      </c>
      <c r="E137" s="36">
        <v>2</v>
      </c>
      <c r="F137" s="33" t="s">
        <v>35</v>
      </c>
      <c r="G137" s="37" t="s">
        <v>240</v>
      </c>
      <c r="H137" s="37" t="s">
        <v>244</v>
      </c>
      <c r="I137" s="37" t="s">
        <v>62</v>
      </c>
      <c r="J137" s="22" t="s">
        <v>241</v>
      </c>
      <c r="K137" s="29" t="s">
        <v>86</v>
      </c>
      <c r="L137" s="42" t="s">
        <v>245</v>
      </c>
      <c r="M137" s="24" t="s">
        <v>227</v>
      </c>
      <c r="N137" s="30"/>
      <c r="O137" s="34">
        <v>100</v>
      </c>
      <c r="P137" s="34">
        <v>100</v>
      </c>
      <c r="Q137" s="34">
        <v>100</v>
      </c>
      <c r="R137" s="34">
        <v>100</v>
      </c>
      <c r="S137" s="79">
        <v>1502.8</v>
      </c>
      <c r="T137" s="79">
        <v>1502.8</v>
      </c>
      <c r="U137" s="79">
        <v>1502.8</v>
      </c>
      <c r="V137" s="80">
        <v>1185.0999999999999</v>
      </c>
      <c r="W137" s="79">
        <v>905</v>
      </c>
      <c r="X137" s="79">
        <v>905</v>
      </c>
    </row>
    <row r="138" spans="1:28" ht="75" x14ac:dyDescent="0.25">
      <c r="A138" s="32"/>
      <c r="B138" s="32"/>
      <c r="C138" s="62" t="s">
        <v>233</v>
      </c>
      <c r="D138" s="30">
        <v>992</v>
      </c>
      <c r="E138" s="36">
        <v>2</v>
      </c>
      <c r="F138" s="33" t="s">
        <v>35</v>
      </c>
      <c r="G138" s="37" t="s">
        <v>240</v>
      </c>
      <c r="H138" s="37" t="s">
        <v>246</v>
      </c>
      <c r="I138" s="37" t="s">
        <v>62</v>
      </c>
      <c r="J138" s="22" t="s">
        <v>241</v>
      </c>
      <c r="K138" s="29" t="s">
        <v>86</v>
      </c>
      <c r="L138" s="42" t="s">
        <v>247</v>
      </c>
      <c r="M138" s="24" t="s">
        <v>227</v>
      </c>
      <c r="N138" s="30"/>
      <c r="O138" s="34">
        <v>100</v>
      </c>
      <c r="P138" s="34">
        <v>100</v>
      </c>
      <c r="Q138" s="34">
        <v>100</v>
      </c>
      <c r="R138" s="34">
        <v>100</v>
      </c>
      <c r="S138" s="80">
        <v>354.1</v>
      </c>
      <c r="T138" s="79">
        <v>0</v>
      </c>
      <c r="U138" s="80">
        <v>354.1</v>
      </c>
      <c r="V138" s="80">
        <v>87.5</v>
      </c>
      <c r="W138" s="80">
        <v>0</v>
      </c>
      <c r="X138" s="80">
        <v>0</v>
      </c>
    </row>
    <row r="139" spans="1:28" ht="75" x14ac:dyDescent="0.25">
      <c r="A139" s="32"/>
      <c r="B139" s="32"/>
      <c r="C139" s="62" t="s">
        <v>233</v>
      </c>
      <c r="D139" s="30">
        <v>992</v>
      </c>
      <c r="E139" s="36">
        <v>2</v>
      </c>
      <c r="F139" s="33" t="s">
        <v>35</v>
      </c>
      <c r="G139" s="37" t="s">
        <v>240</v>
      </c>
      <c r="H139" s="37" t="s">
        <v>248</v>
      </c>
      <c r="I139" s="37" t="s">
        <v>62</v>
      </c>
      <c r="J139" s="22" t="s">
        <v>30</v>
      </c>
      <c r="K139" s="29" t="s">
        <v>86</v>
      </c>
      <c r="L139" s="42" t="s">
        <v>249</v>
      </c>
      <c r="M139" s="24" t="s">
        <v>227</v>
      </c>
      <c r="N139" s="30"/>
      <c r="O139" s="34">
        <v>100</v>
      </c>
      <c r="P139" s="34">
        <v>100</v>
      </c>
      <c r="Q139" s="34">
        <v>100</v>
      </c>
      <c r="R139" s="34">
        <v>100</v>
      </c>
      <c r="S139" s="80">
        <v>6540.7</v>
      </c>
      <c r="T139" s="80">
        <v>5088.5</v>
      </c>
      <c r="U139" s="80">
        <v>6540.7</v>
      </c>
      <c r="V139" s="80">
        <v>0</v>
      </c>
      <c r="W139" s="80">
        <v>0</v>
      </c>
      <c r="X139" s="80">
        <v>0</v>
      </c>
    </row>
    <row r="140" spans="1:28" ht="75" x14ac:dyDescent="0.25">
      <c r="A140" s="32"/>
      <c r="B140" s="32"/>
      <c r="C140" s="59" t="s">
        <v>233</v>
      </c>
      <c r="D140" s="30">
        <v>992</v>
      </c>
      <c r="E140" s="36">
        <v>2</v>
      </c>
      <c r="F140" s="33" t="s">
        <v>35</v>
      </c>
      <c r="G140" s="37" t="s">
        <v>240</v>
      </c>
      <c r="H140" s="37" t="s">
        <v>250</v>
      </c>
      <c r="I140" s="37" t="s">
        <v>62</v>
      </c>
      <c r="J140" s="22" t="s">
        <v>30</v>
      </c>
      <c r="K140" s="29" t="s">
        <v>86</v>
      </c>
      <c r="L140" s="53" t="s">
        <v>251</v>
      </c>
      <c r="M140" s="24" t="s">
        <v>227</v>
      </c>
      <c r="N140" s="30"/>
      <c r="O140" s="34">
        <v>100</v>
      </c>
      <c r="P140" s="34">
        <v>100</v>
      </c>
      <c r="Q140" s="34">
        <v>100</v>
      </c>
      <c r="R140" s="34">
        <v>100</v>
      </c>
      <c r="S140" s="80">
        <v>11524.1</v>
      </c>
      <c r="T140" s="79">
        <v>11524.1</v>
      </c>
      <c r="U140" s="80">
        <v>11524.1</v>
      </c>
      <c r="V140" s="79">
        <v>10983.6</v>
      </c>
      <c r="W140" s="79">
        <v>0</v>
      </c>
      <c r="X140" s="79">
        <v>0</v>
      </c>
    </row>
    <row r="141" spans="1:28" ht="75" x14ac:dyDescent="0.25">
      <c r="A141" s="32"/>
      <c r="B141" s="32"/>
      <c r="C141" s="59" t="s">
        <v>233</v>
      </c>
      <c r="D141" s="30">
        <v>992</v>
      </c>
      <c r="E141" s="36">
        <v>2</v>
      </c>
      <c r="F141" s="33" t="s">
        <v>35</v>
      </c>
      <c r="G141" s="37" t="s">
        <v>240</v>
      </c>
      <c r="H141" s="37" t="s">
        <v>334</v>
      </c>
      <c r="I141" s="37" t="s">
        <v>62</v>
      </c>
      <c r="J141" s="22" t="s">
        <v>30</v>
      </c>
      <c r="K141" s="29" t="s">
        <v>86</v>
      </c>
      <c r="L141" s="53" t="s">
        <v>335</v>
      </c>
      <c r="M141" s="24" t="s">
        <v>227</v>
      </c>
      <c r="N141" s="30"/>
      <c r="O141" s="34">
        <v>100</v>
      </c>
      <c r="P141" s="34">
        <v>100</v>
      </c>
      <c r="Q141" s="34">
        <v>100</v>
      </c>
      <c r="R141" s="34">
        <v>100</v>
      </c>
      <c r="S141" s="80">
        <v>270</v>
      </c>
      <c r="T141" s="79">
        <v>0</v>
      </c>
      <c r="U141" s="80">
        <v>270</v>
      </c>
      <c r="V141" s="79">
        <v>48</v>
      </c>
      <c r="W141" s="79">
        <v>0</v>
      </c>
      <c r="X141" s="79">
        <v>0</v>
      </c>
    </row>
    <row r="142" spans="1:28" ht="75" x14ac:dyDescent="0.25">
      <c r="A142" s="32"/>
      <c r="B142" s="32"/>
      <c r="C142" s="59" t="s">
        <v>233</v>
      </c>
      <c r="D142" s="30">
        <v>992</v>
      </c>
      <c r="E142" s="36">
        <v>2</v>
      </c>
      <c r="F142" s="33" t="s">
        <v>35</v>
      </c>
      <c r="G142" s="37" t="s">
        <v>240</v>
      </c>
      <c r="H142" s="37" t="s">
        <v>337</v>
      </c>
      <c r="I142" s="37" t="s">
        <v>62</v>
      </c>
      <c r="J142" s="22" t="s">
        <v>30</v>
      </c>
      <c r="K142" s="29" t="s">
        <v>86</v>
      </c>
      <c r="L142" s="53" t="s">
        <v>336</v>
      </c>
      <c r="M142" s="24" t="s">
        <v>227</v>
      </c>
      <c r="N142" s="30"/>
      <c r="O142" s="34">
        <v>100</v>
      </c>
      <c r="P142" s="34">
        <v>100</v>
      </c>
      <c r="Q142" s="34">
        <v>100</v>
      </c>
      <c r="R142" s="34">
        <v>100</v>
      </c>
      <c r="S142" s="80">
        <v>0</v>
      </c>
      <c r="T142" s="79">
        <v>0</v>
      </c>
      <c r="U142" s="80">
        <v>0</v>
      </c>
      <c r="V142" s="79">
        <v>34081.9</v>
      </c>
      <c r="W142" s="79">
        <v>37674.800000000003</v>
      </c>
      <c r="X142" s="79">
        <v>0</v>
      </c>
    </row>
    <row r="143" spans="1:28" ht="58.5" customHeight="1" x14ac:dyDescent="0.25">
      <c r="A143" s="32"/>
      <c r="B143" s="32"/>
      <c r="C143" s="59" t="s">
        <v>233</v>
      </c>
      <c r="D143" s="30">
        <v>992</v>
      </c>
      <c r="E143" s="36">
        <v>2</v>
      </c>
      <c r="F143" s="33" t="s">
        <v>35</v>
      </c>
      <c r="G143" s="37" t="s">
        <v>252</v>
      </c>
      <c r="H143" s="37" t="s">
        <v>253</v>
      </c>
      <c r="I143" s="37" t="s">
        <v>62</v>
      </c>
      <c r="J143" s="22" t="s">
        <v>30</v>
      </c>
      <c r="K143" s="29" t="s">
        <v>86</v>
      </c>
      <c r="L143" s="63" t="s">
        <v>254</v>
      </c>
      <c r="M143" s="24" t="s">
        <v>227</v>
      </c>
      <c r="N143" s="30"/>
      <c r="O143" s="34">
        <v>100</v>
      </c>
      <c r="P143" s="34">
        <v>100</v>
      </c>
      <c r="Q143" s="34">
        <v>100</v>
      </c>
      <c r="R143" s="34">
        <v>100</v>
      </c>
      <c r="S143" s="79">
        <v>760494.7</v>
      </c>
      <c r="T143" s="80">
        <v>167004</v>
      </c>
      <c r="U143" s="79">
        <v>760494.7</v>
      </c>
      <c r="V143" s="80">
        <v>557456.69999999995</v>
      </c>
      <c r="W143" s="79">
        <v>535726</v>
      </c>
      <c r="X143" s="79">
        <v>45996.7</v>
      </c>
    </row>
    <row r="144" spans="1:28" ht="30" x14ac:dyDescent="0.25">
      <c r="A144" s="32"/>
      <c r="B144" s="32"/>
      <c r="C144" s="30"/>
      <c r="D144" s="30"/>
      <c r="E144" s="56">
        <v>2</v>
      </c>
      <c r="F144" s="57" t="s">
        <v>35</v>
      </c>
      <c r="G144" s="39" t="s">
        <v>255</v>
      </c>
      <c r="H144" s="39" t="s">
        <v>29</v>
      </c>
      <c r="I144" s="39" t="s">
        <v>28</v>
      </c>
      <c r="J144" s="14" t="s">
        <v>30</v>
      </c>
      <c r="K144" s="29" t="s">
        <v>86</v>
      </c>
      <c r="L144" s="55" t="s">
        <v>256</v>
      </c>
      <c r="M144" s="30"/>
      <c r="N144" s="30"/>
      <c r="O144" s="34"/>
      <c r="P144" s="34"/>
      <c r="Q144" s="34"/>
      <c r="R144" s="34"/>
      <c r="S144" s="77">
        <f>SUM(S145:S151)</f>
        <v>455469.10000000009</v>
      </c>
      <c r="T144" s="77">
        <f>SUM(T145:T151)</f>
        <v>291906.30000000005</v>
      </c>
      <c r="U144" s="77">
        <f>SUM(U145:U151)</f>
        <v>455469.10000000009</v>
      </c>
      <c r="V144" s="77">
        <f>SUM(V145:V150)</f>
        <v>443386.2</v>
      </c>
      <c r="W144" s="77">
        <f>SUM(W145:W150)</f>
        <v>439216.30000000005</v>
      </c>
      <c r="X144" s="77">
        <f>SUM(X145:X150)</f>
        <v>440728.9</v>
      </c>
    </row>
    <row r="145" spans="1:25" ht="56.45" customHeight="1" x14ac:dyDescent="0.25">
      <c r="A145" s="32"/>
      <c r="B145" s="32"/>
      <c r="C145" s="63" t="s">
        <v>256</v>
      </c>
      <c r="D145" s="30">
        <v>992</v>
      </c>
      <c r="E145" s="36">
        <v>2</v>
      </c>
      <c r="F145" s="33" t="s">
        <v>35</v>
      </c>
      <c r="G145" s="37" t="s">
        <v>255</v>
      </c>
      <c r="H145" s="37" t="s">
        <v>257</v>
      </c>
      <c r="I145" s="37" t="s">
        <v>62</v>
      </c>
      <c r="J145" s="22" t="s">
        <v>30</v>
      </c>
      <c r="K145" s="29" t="s">
        <v>86</v>
      </c>
      <c r="L145" s="42" t="s">
        <v>258</v>
      </c>
      <c r="M145" s="24" t="s">
        <v>227</v>
      </c>
      <c r="N145" s="30"/>
      <c r="O145" s="34">
        <v>100</v>
      </c>
      <c r="P145" s="34">
        <v>100</v>
      </c>
      <c r="Q145" s="34">
        <v>100</v>
      </c>
      <c r="R145" s="34">
        <v>100</v>
      </c>
      <c r="S145" s="80">
        <v>422295</v>
      </c>
      <c r="T145" s="79">
        <v>269385.7</v>
      </c>
      <c r="U145" s="80">
        <v>422295</v>
      </c>
      <c r="V145" s="79">
        <v>438959.5</v>
      </c>
      <c r="W145" s="79">
        <v>433927.9</v>
      </c>
      <c r="X145" s="80">
        <v>435470.9</v>
      </c>
    </row>
    <row r="146" spans="1:25" ht="75" x14ac:dyDescent="0.25">
      <c r="A146" s="32"/>
      <c r="B146" s="32"/>
      <c r="C146" s="63" t="s">
        <v>256</v>
      </c>
      <c r="D146" s="30">
        <v>992</v>
      </c>
      <c r="E146" s="36">
        <v>2</v>
      </c>
      <c r="F146" s="33" t="s">
        <v>35</v>
      </c>
      <c r="G146" s="37" t="s">
        <v>259</v>
      </c>
      <c r="H146" s="37" t="s">
        <v>103</v>
      </c>
      <c r="I146" s="37" t="s">
        <v>62</v>
      </c>
      <c r="J146" s="22" t="s">
        <v>30</v>
      </c>
      <c r="K146" s="29" t="s">
        <v>86</v>
      </c>
      <c r="L146" s="47" t="s">
        <v>260</v>
      </c>
      <c r="M146" s="24" t="s">
        <v>227</v>
      </c>
      <c r="N146" s="30"/>
      <c r="O146" s="34">
        <v>100</v>
      </c>
      <c r="P146" s="34">
        <v>100</v>
      </c>
      <c r="Q146" s="34">
        <v>100</v>
      </c>
      <c r="R146" s="34">
        <v>100</v>
      </c>
      <c r="S146" s="79">
        <v>5.4</v>
      </c>
      <c r="T146" s="79">
        <v>0</v>
      </c>
      <c r="U146" s="79">
        <v>5.4</v>
      </c>
      <c r="V146" s="80">
        <v>5.4</v>
      </c>
      <c r="W146" s="79">
        <v>35.700000000000003</v>
      </c>
      <c r="X146" s="79">
        <v>5.3</v>
      </c>
    </row>
    <row r="147" spans="1:25" ht="85.15" customHeight="1" x14ac:dyDescent="0.25">
      <c r="A147" s="32"/>
      <c r="B147" s="32"/>
      <c r="C147" s="63" t="s">
        <v>256</v>
      </c>
      <c r="D147" s="30">
        <v>992</v>
      </c>
      <c r="E147" s="36">
        <v>2</v>
      </c>
      <c r="F147" s="33" t="s">
        <v>35</v>
      </c>
      <c r="G147" s="37" t="s">
        <v>259</v>
      </c>
      <c r="H147" s="37" t="s">
        <v>261</v>
      </c>
      <c r="I147" s="37" t="s">
        <v>62</v>
      </c>
      <c r="J147" s="22" t="s">
        <v>30</v>
      </c>
      <c r="K147" s="29" t="s">
        <v>86</v>
      </c>
      <c r="L147" s="50" t="s">
        <v>262</v>
      </c>
      <c r="M147" s="24" t="s">
        <v>227</v>
      </c>
      <c r="N147" s="30"/>
      <c r="O147" s="34">
        <v>100</v>
      </c>
      <c r="P147" s="34">
        <v>100</v>
      </c>
      <c r="Q147" s="34">
        <v>100</v>
      </c>
      <c r="R147" s="34">
        <v>100</v>
      </c>
      <c r="S147" s="80">
        <v>1400</v>
      </c>
      <c r="T147" s="81">
        <v>0</v>
      </c>
      <c r="U147" s="80">
        <v>1400</v>
      </c>
      <c r="V147" s="80">
        <v>0</v>
      </c>
      <c r="W147" s="80">
        <v>0</v>
      </c>
      <c r="X147" s="80">
        <v>0</v>
      </c>
    </row>
    <row r="148" spans="1:25" ht="93.75" customHeight="1" x14ac:dyDescent="0.25">
      <c r="A148" s="32"/>
      <c r="B148" s="32"/>
      <c r="C148" s="63" t="s">
        <v>256</v>
      </c>
      <c r="D148" s="30">
        <v>992</v>
      </c>
      <c r="E148" s="36">
        <v>2</v>
      </c>
      <c r="F148" s="33" t="s">
        <v>35</v>
      </c>
      <c r="G148" s="37" t="s">
        <v>259</v>
      </c>
      <c r="H148" s="37" t="s">
        <v>292</v>
      </c>
      <c r="I148" s="37" t="s">
        <v>28</v>
      </c>
      <c r="J148" s="22" t="s">
        <v>30</v>
      </c>
      <c r="K148" s="29" t="s">
        <v>86</v>
      </c>
      <c r="L148" s="74" t="s">
        <v>300</v>
      </c>
      <c r="M148" s="24" t="s">
        <v>227</v>
      </c>
      <c r="N148" s="30"/>
      <c r="O148" s="34">
        <v>100</v>
      </c>
      <c r="P148" s="34">
        <v>100</v>
      </c>
      <c r="Q148" s="34">
        <v>100</v>
      </c>
      <c r="R148" s="34">
        <v>100</v>
      </c>
      <c r="S148" s="79">
        <v>2191.9</v>
      </c>
      <c r="T148" s="79">
        <v>1663.2</v>
      </c>
      <c r="U148" s="79">
        <v>2191.9</v>
      </c>
      <c r="V148" s="79">
        <v>87.7</v>
      </c>
      <c r="W148" s="80">
        <v>925.5</v>
      </c>
      <c r="X148" s="79">
        <v>925.5</v>
      </c>
      <c r="Y148" s="64"/>
    </row>
    <row r="149" spans="1:25" ht="79.900000000000006" customHeight="1" x14ac:dyDescent="0.25">
      <c r="A149" s="32"/>
      <c r="B149" s="32"/>
      <c r="C149" s="63" t="s">
        <v>256</v>
      </c>
      <c r="D149" s="30">
        <v>992</v>
      </c>
      <c r="E149" s="36">
        <v>2</v>
      </c>
      <c r="F149" s="33" t="s">
        <v>35</v>
      </c>
      <c r="G149" s="37" t="s">
        <v>259</v>
      </c>
      <c r="H149" s="37" t="s">
        <v>263</v>
      </c>
      <c r="I149" s="37" t="s">
        <v>62</v>
      </c>
      <c r="J149" s="22" t="s">
        <v>30</v>
      </c>
      <c r="K149" s="29" t="s">
        <v>86</v>
      </c>
      <c r="L149" s="50" t="s">
        <v>264</v>
      </c>
      <c r="M149" s="24" t="s">
        <v>227</v>
      </c>
      <c r="N149" s="30"/>
      <c r="O149" s="34">
        <v>100</v>
      </c>
      <c r="P149" s="34">
        <v>100</v>
      </c>
      <c r="Q149" s="34">
        <v>100</v>
      </c>
      <c r="R149" s="34">
        <v>100</v>
      </c>
      <c r="S149" s="79">
        <v>25232.400000000001</v>
      </c>
      <c r="T149" s="80">
        <v>17743</v>
      </c>
      <c r="U149" s="79">
        <v>25232.400000000001</v>
      </c>
      <c r="V149" s="79">
        <v>0</v>
      </c>
      <c r="W149" s="79">
        <v>0</v>
      </c>
      <c r="X149" s="79">
        <v>0</v>
      </c>
      <c r="Y149" s="64"/>
    </row>
    <row r="150" spans="1:25" ht="48.6" customHeight="1" x14ac:dyDescent="0.25">
      <c r="A150" s="32"/>
      <c r="B150" s="32"/>
      <c r="C150" s="63" t="s">
        <v>256</v>
      </c>
      <c r="D150" s="30">
        <v>992</v>
      </c>
      <c r="E150" s="36">
        <v>2</v>
      </c>
      <c r="F150" s="33" t="s">
        <v>35</v>
      </c>
      <c r="G150" s="37" t="s">
        <v>265</v>
      </c>
      <c r="H150" s="37" t="s">
        <v>266</v>
      </c>
      <c r="I150" s="37" t="s">
        <v>62</v>
      </c>
      <c r="J150" s="22" t="s">
        <v>30</v>
      </c>
      <c r="K150" s="29" t="s">
        <v>86</v>
      </c>
      <c r="L150" s="42" t="s">
        <v>267</v>
      </c>
      <c r="M150" s="24" t="s">
        <v>227</v>
      </c>
      <c r="N150" s="30"/>
      <c r="O150" s="34">
        <v>100</v>
      </c>
      <c r="P150" s="34">
        <v>100</v>
      </c>
      <c r="Q150" s="34">
        <v>100</v>
      </c>
      <c r="R150" s="34">
        <v>100</v>
      </c>
      <c r="S150" s="79">
        <v>4167.7</v>
      </c>
      <c r="T150" s="80">
        <v>3114.4</v>
      </c>
      <c r="U150" s="79">
        <v>4167.7</v>
      </c>
      <c r="V150" s="79">
        <v>4333.6000000000004</v>
      </c>
      <c r="W150" s="79">
        <v>4327.2</v>
      </c>
      <c r="X150" s="80">
        <v>4327.2</v>
      </c>
    </row>
    <row r="151" spans="1:25" ht="48.6" customHeight="1" x14ac:dyDescent="0.25">
      <c r="A151" s="32"/>
      <c r="B151" s="32"/>
      <c r="C151" s="63" t="s">
        <v>256</v>
      </c>
      <c r="D151" s="30">
        <v>992</v>
      </c>
      <c r="E151" s="36">
        <v>2</v>
      </c>
      <c r="F151" s="33" t="s">
        <v>35</v>
      </c>
      <c r="G151" s="37" t="s">
        <v>338</v>
      </c>
      <c r="H151" s="37" t="s">
        <v>253</v>
      </c>
      <c r="I151" s="37" t="s">
        <v>62</v>
      </c>
      <c r="J151" s="22" t="s">
        <v>30</v>
      </c>
      <c r="K151" s="29" t="s">
        <v>86</v>
      </c>
      <c r="L151" s="42" t="s">
        <v>339</v>
      </c>
      <c r="M151" s="24" t="s">
        <v>227</v>
      </c>
      <c r="N151" s="30"/>
      <c r="O151" s="34">
        <v>100</v>
      </c>
      <c r="P151" s="34">
        <v>100</v>
      </c>
      <c r="Q151" s="34">
        <v>100</v>
      </c>
      <c r="R151" s="34">
        <v>100</v>
      </c>
      <c r="S151" s="79">
        <v>176.7</v>
      </c>
      <c r="T151" s="80">
        <v>0</v>
      </c>
      <c r="U151" s="79">
        <v>176.7</v>
      </c>
      <c r="V151" s="79">
        <v>0</v>
      </c>
      <c r="W151" s="79">
        <v>0</v>
      </c>
      <c r="X151" s="80">
        <v>0</v>
      </c>
    </row>
    <row r="152" spans="1:25" x14ac:dyDescent="0.25">
      <c r="A152" s="32"/>
      <c r="B152" s="32"/>
      <c r="C152" s="65"/>
      <c r="D152" s="30"/>
      <c r="E152" s="56">
        <v>2</v>
      </c>
      <c r="F152" s="57" t="s">
        <v>35</v>
      </c>
      <c r="G152" s="39" t="s">
        <v>268</v>
      </c>
      <c r="H152" s="39" t="s">
        <v>29</v>
      </c>
      <c r="I152" s="39" t="s">
        <v>28</v>
      </c>
      <c r="J152" s="14" t="s">
        <v>30</v>
      </c>
      <c r="K152" s="40" t="s">
        <v>86</v>
      </c>
      <c r="L152" s="55" t="s">
        <v>269</v>
      </c>
      <c r="M152" s="30"/>
      <c r="N152" s="30"/>
      <c r="O152" s="34"/>
      <c r="P152" s="34"/>
      <c r="Q152" s="34"/>
      <c r="R152" s="34"/>
      <c r="S152" s="77">
        <f t="shared" ref="S152:X152" si="16">SUM(S153:S154)</f>
        <v>73424.600000000006</v>
      </c>
      <c r="T152" s="77">
        <f t="shared" si="16"/>
        <v>51443.199999999997</v>
      </c>
      <c r="U152" s="77">
        <f t="shared" si="16"/>
        <v>73424.600000000006</v>
      </c>
      <c r="V152" s="77">
        <f t="shared" si="16"/>
        <v>62279.4</v>
      </c>
      <c r="W152" s="77">
        <f t="shared" si="16"/>
        <v>60057.599999999999</v>
      </c>
      <c r="X152" s="77">
        <f t="shared" si="16"/>
        <v>0</v>
      </c>
    </row>
    <row r="153" spans="1:25" ht="75" x14ac:dyDescent="0.25">
      <c r="A153" s="32"/>
      <c r="B153" s="32"/>
      <c r="C153" s="63" t="s">
        <v>270</v>
      </c>
      <c r="D153" s="30">
        <v>992</v>
      </c>
      <c r="E153" s="36">
        <v>2</v>
      </c>
      <c r="F153" s="33" t="s">
        <v>35</v>
      </c>
      <c r="G153" s="37" t="s">
        <v>268</v>
      </c>
      <c r="H153" s="37" t="s">
        <v>271</v>
      </c>
      <c r="I153" s="37" t="s">
        <v>62</v>
      </c>
      <c r="J153" s="22" t="s">
        <v>30</v>
      </c>
      <c r="K153" s="29" t="s">
        <v>86</v>
      </c>
      <c r="L153" s="42" t="s">
        <v>272</v>
      </c>
      <c r="M153" s="24" t="s">
        <v>227</v>
      </c>
      <c r="N153" s="30"/>
      <c r="O153" s="34">
        <v>100</v>
      </c>
      <c r="P153" s="34">
        <v>100</v>
      </c>
      <c r="Q153" s="34">
        <v>100</v>
      </c>
      <c r="R153" s="34">
        <v>100</v>
      </c>
      <c r="S153" s="79">
        <v>57036.6</v>
      </c>
      <c r="T153" s="79">
        <v>35055.199999999997</v>
      </c>
      <c r="U153" s="79">
        <v>57036.6</v>
      </c>
      <c r="V153" s="79">
        <v>62279.4</v>
      </c>
      <c r="W153" s="79">
        <v>60057.599999999999</v>
      </c>
      <c r="X153" s="79">
        <v>0</v>
      </c>
    </row>
    <row r="154" spans="1:25" ht="45" x14ac:dyDescent="0.25">
      <c r="A154" s="32"/>
      <c r="B154" s="32"/>
      <c r="C154" s="63" t="s">
        <v>270</v>
      </c>
      <c r="D154" s="30">
        <v>992</v>
      </c>
      <c r="E154" s="36">
        <v>2</v>
      </c>
      <c r="F154" s="33" t="s">
        <v>35</v>
      </c>
      <c r="G154" s="37" t="s">
        <v>273</v>
      </c>
      <c r="H154" s="37" t="s">
        <v>253</v>
      </c>
      <c r="I154" s="37" t="s">
        <v>62</v>
      </c>
      <c r="J154" s="22" t="s">
        <v>30</v>
      </c>
      <c r="K154" s="29" t="s">
        <v>86</v>
      </c>
      <c r="L154" s="42" t="s">
        <v>274</v>
      </c>
      <c r="M154" s="24" t="s">
        <v>227</v>
      </c>
      <c r="N154" s="30"/>
      <c r="O154" s="34">
        <v>100</v>
      </c>
      <c r="P154" s="34">
        <v>100</v>
      </c>
      <c r="Q154" s="34">
        <v>100</v>
      </c>
      <c r="R154" s="34">
        <v>100</v>
      </c>
      <c r="S154" s="80">
        <v>16388</v>
      </c>
      <c r="T154" s="80">
        <v>16388</v>
      </c>
      <c r="U154" s="80">
        <v>16388</v>
      </c>
      <c r="V154" s="80">
        <v>0</v>
      </c>
      <c r="W154" s="80">
        <v>0</v>
      </c>
      <c r="X154" s="80">
        <v>0</v>
      </c>
    </row>
    <row r="155" spans="1:25" ht="30" x14ac:dyDescent="0.25">
      <c r="A155" s="32"/>
      <c r="B155" s="32"/>
      <c r="C155" s="66" t="s">
        <v>34</v>
      </c>
      <c r="D155" s="32" t="s">
        <v>34</v>
      </c>
      <c r="E155" s="56">
        <v>2</v>
      </c>
      <c r="F155" s="57" t="s">
        <v>78</v>
      </c>
      <c r="G155" s="39" t="s">
        <v>28</v>
      </c>
      <c r="H155" s="39" t="s">
        <v>29</v>
      </c>
      <c r="I155" s="39" t="s">
        <v>28</v>
      </c>
      <c r="J155" s="14" t="s">
        <v>30</v>
      </c>
      <c r="K155" s="40" t="s">
        <v>86</v>
      </c>
      <c r="L155" s="66" t="s">
        <v>275</v>
      </c>
      <c r="M155" s="24" t="s">
        <v>34</v>
      </c>
      <c r="N155" s="30"/>
      <c r="O155" s="34"/>
      <c r="P155" s="34"/>
      <c r="Q155" s="34"/>
      <c r="R155" s="34"/>
      <c r="S155" s="82">
        <v>0</v>
      </c>
      <c r="T155" s="77">
        <v>0</v>
      </c>
      <c r="U155" s="82">
        <v>0</v>
      </c>
      <c r="V155" s="82">
        <v>0</v>
      </c>
      <c r="W155" s="82">
        <v>0</v>
      </c>
      <c r="X155" s="82">
        <v>0</v>
      </c>
    </row>
    <row r="156" spans="1:25" ht="60" x14ac:dyDescent="0.25">
      <c r="A156" s="32"/>
      <c r="B156" s="32"/>
      <c r="C156" s="42" t="s">
        <v>276</v>
      </c>
      <c r="D156" s="32">
        <v>121</v>
      </c>
      <c r="E156" s="36">
        <v>2</v>
      </c>
      <c r="F156" s="33" t="s">
        <v>78</v>
      </c>
      <c r="G156" s="37" t="s">
        <v>62</v>
      </c>
      <c r="H156" s="37" t="s">
        <v>277</v>
      </c>
      <c r="I156" s="37" t="s">
        <v>62</v>
      </c>
      <c r="J156" s="22" t="s">
        <v>30</v>
      </c>
      <c r="K156" s="29" t="s">
        <v>86</v>
      </c>
      <c r="L156" s="47" t="s">
        <v>278</v>
      </c>
      <c r="M156" s="38" t="s">
        <v>112</v>
      </c>
      <c r="N156" s="30"/>
      <c r="O156" s="34">
        <v>100</v>
      </c>
      <c r="P156" s="34">
        <v>100</v>
      </c>
      <c r="Q156" s="34">
        <v>100</v>
      </c>
      <c r="R156" s="34">
        <v>100</v>
      </c>
      <c r="S156" s="79">
        <v>0</v>
      </c>
      <c r="T156" s="80">
        <v>0</v>
      </c>
      <c r="U156" s="79">
        <v>0</v>
      </c>
      <c r="V156" s="79">
        <v>0</v>
      </c>
      <c r="W156" s="79">
        <v>0</v>
      </c>
      <c r="X156" s="79">
        <v>0</v>
      </c>
    </row>
    <row r="157" spans="1:25" x14ac:dyDescent="0.25">
      <c r="A157" s="32"/>
      <c r="B157" s="32"/>
      <c r="C157" s="63" t="s">
        <v>34</v>
      </c>
      <c r="D157" s="32" t="s">
        <v>34</v>
      </c>
      <c r="E157" s="56">
        <v>2</v>
      </c>
      <c r="F157" s="57" t="s">
        <v>85</v>
      </c>
      <c r="G157" s="39" t="s">
        <v>28</v>
      </c>
      <c r="H157" s="39" t="s">
        <v>29</v>
      </c>
      <c r="I157" s="39" t="s">
        <v>28</v>
      </c>
      <c r="J157" s="14" t="s">
        <v>30</v>
      </c>
      <c r="K157" s="40" t="s">
        <v>86</v>
      </c>
      <c r="L157" s="67" t="s">
        <v>279</v>
      </c>
      <c r="M157" s="24" t="s">
        <v>34</v>
      </c>
      <c r="N157" s="30"/>
      <c r="O157" s="34"/>
      <c r="P157" s="34"/>
      <c r="Q157" s="34"/>
      <c r="R157" s="34"/>
      <c r="S157" s="77">
        <f>SUM(S158:S158)</f>
        <v>25</v>
      </c>
      <c r="T157" s="77">
        <f>SUM(T158:T158)</f>
        <v>0</v>
      </c>
      <c r="U157" s="77">
        <f>SUM(U158:U158)</f>
        <v>25</v>
      </c>
      <c r="V157" s="82">
        <v>0</v>
      </c>
      <c r="W157" s="82">
        <v>0</v>
      </c>
      <c r="X157" s="82">
        <v>0</v>
      </c>
    </row>
    <row r="158" spans="1:25" ht="60" x14ac:dyDescent="0.25">
      <c r="A158" s="32"/>
      <c r="B158" s="32"/>
      <c r="C158" s="42" t="s">
        <v>279</v>
      </c>
      <c r="D158" s="30">
        <v>121</v>
      </c>
      <c r="E158" s="36">
        <v>2</v>
      </c>
      <c r="F158" s="33" t="s">
        <v>85</v>
      </c>
      <c r="G158" s="37" t="s">
        <v>62</v>
      </c>
      <c r="H158" s="37" t="s">
        <v>40</v>
      </c>
      <c r="I158" s="37" t="s">
        <v>62</v>
      </c>
      <c r="J158" s="22" t="s">
        <v>30</v>
      </c>
      <c r="K158" s="29" t="s">
        <v>86</v>
      </c>
      <c r="L158" s="42" t="s">
        <v>280</v>
      </c>
      <c r="M158" s="38" t="s">
        <v>112</v>
      </c>
      <c r="N158" s="32" t="s">
        <v>34</v>
      </c>
      <c r="O158" s="34">
        <v>100</v>
      </c>
      <c r="P158" s="34">
        <v>100</v>
      </c>
      <c r="Q158" s="34">
        <v>100</v>
      </c>
      <c r="R158" s="34">
        <v>100</v>
      </c>
      <c r="S158" s="80">
        <v>25</v>
      </c>
      <c r="T158" s="79">
        <v>0</v>
      </c>
      <c r="U158" s="80">
        <v>25</v>
      </c>
      <c r="V158" s="79">
        <v>0</v>
      </c>
      <c r="W158" s="79">
        <v>0</v>
      </c>
      <c r="X158" s="79">
        <v>0</v>
      </c>
    </row>
    <row r="159" spans="1:25" ht="75" x14ac:dyDescent="0.25">
      <c r="A159" s="32"/>
      <c r="B159" s="32"/>
      <c r="C159" s="42"/>
      <c r="D159" s="68"/>
      <c r="E159" s="56">
        <v>2</v>
      </c>
      <c r="F159" s="57" t="s">
        <v>281</v>
      </c>
      <c r="G159" s="39" t="s">
        <v>28</v>
      </c>
      <c r="H159" s="39" t="s">
        <v>29</v>
      </c>
      <c r="I159" s="39" t="s">
        <v>28</v>
      </c>
      <c r="J159" s="14" t="s">
        <v>30</v>
      </c>
      <c r="K159" s="40" t="s">
        <v>86</v>
      </c>
      <c r="L159" s="66" t="s">
        <v>282</v>
      </c>
      <c r="M159" s="17"/>
      <c r="N159" s="32"/>
      <c r="O159" s="34"/>
      <c r="P159" s="34"/>
      <c r="Q159" s="34"/>
      <c r="R159" s="34"/>
      <c r="S159" s="77">
        <v>0</v>
      </c>
      <c r="T159" s="77">
        <f>SUM(T160:T161)</f>
        <v>287.7</v>
      </c>
      <c r="U159" s="77">
        <v>0</v>
      </c>
      <c r="V159" s="79">
        <v>0</v>
      </c>
      <c r="W159" s="79">
        <v>0</v>
      </c>
      <c r="X159" s="79">
        <v>0</v>
      </c>
    </row>
    <row r="160" spans="1:25" ht="57" customHeight="1" x14ac:dyDescent="0.25">
      <c r="A160" s="32"/>
      <c r="B160" s="32"/>
      <c r="C160" s="42" t="s">
        <v>283</v>
      </c>
      <c r="D160" s="30">
        <v>121</v>
      </c>
      <c r="E160" s="36">
        <v>2</v>
      </c>
      <c r="F160" s="33" t="s">
        <v>281</v>
      </c>
      <c r="G160" s="37" t="s">
        <v>62</v>
      </c>
      <c r="H160" s="37" t="s">
        <v>29</v>
      </c>
      <c r="I160" s="37" t="s">
        <v>62</v>
      </c>
      <c r="J160" s="22" t="s">
        <v>30</v>
      </c>
      <c r="K160" s="29" t="s">
        <v>86</v>
      </c>
      <c r="L160" s="42" t="s">
        <v>284</v>
      </c>
      <c r="M160" s="38" t="s">
        <v>112</v>
      </c>
      <c r="N160" s="32"/>
      <c r="O160" s="34">
        <v>100</v>
      </c>
      <c r="P160" s="34">
        <v>100</v>
      </c>
      <c r="Q160" s="34">
        <v>100</v>
      </c>
      <c r="R160" s="34">
        <v>100</v>
      </c>
      <c r="S160" s="79">
        <v>0</v>
      </c>
      <c r="T160" s="80">
        <v>97</v>
      </c>
      <c r="U160" s="79">
        <v>0</v>
      </c>
      <c r="V160" s="79">
        <v>0</v>
      </c>
      <c r="W160" s="79">
        <v>0</v>
      </c>
      <c r="X160" s="79">
        <v>0</v>
      </c>
    </row>
    <row r="161" spans="1:24" ht="53.25" customHeight="1" x14ac:dyDescent="0.25">
      <c r="A161" s="32"/>
      <c r="B161" s="32"/>
      <c r="C161" s="42" t="s">
        <v>283</v>
      </c>
      <c r="D161" s="30">
        <v>125</v>
      </c>
      <c r="E161" s="36">
        <v>2</v>
      </c>
      <c r="F161" s="33" t="s">
        <v>281</v>
      </c>
      <c r="G161" s="37" t="s">
        <v>62</v>
      </c>
      <c r="H161" s="37" t="s">
        <v>29</v>
      </c>
      <c r="I161" s="37" t="s">
        <v>62</v>
      </c>
      <c r="J161" s="22" t="s">
        <v>30</v>
      </c>
      <c r="K161" s="29" t="s">
        <v>86</v>
      </c>
      <c r="L161" s="42" t="s">
        <v>284</v>
      </c>
      <c r="M161" s="38" t="s">
        <v>159</v>
      </c>
      <c r="N161" s="32"/>
      <c r="O161" s="34">
        <v>100</v>
      </c>
      <c r="P161" s="34">
        <v>100</v>
      </c>
      <c r="Q161" s="34">
        <v>100</v>
      </c>
      <c r="R161" s="34">
        <v>100</v>
      </c>
      <c r="S161" s="79">
        <v>0</v>
      </c>
      <c r="T161" s="80">
        <v>190.7</v>
      </c>
      <c r="U161" s="79">
        <v>0</v>
      </c>
      <c r="V161" s="79">
        <v>0</v>
      </c>
      <c r="W161" s="79">
        <v>0</v>
      </c>
      <c r="X161" s="79">
        <v>0</v>
      </c>
    </row>
    <row r="162" spans="1:24" ht="49.15" customHeight="1" x14ac:dyDescent="0.25">
      <c r="A162" s="32"/>
      <c r="B162" s="32"/>
      <c r="C162" s="66"/>
      <c r="D162" s="30"/>
      <c r="E162" s="56">
        <v>2</v>
      </c>
      <c r="F162" s="57" t="s">
        <v>286</v>
      </c>
      <c r="G162" s="39" t="s">
        <v>28</v>
      </c>
      <c r="H162" s="39" t="s">
        <v>30</v>
      </c>
      <c r="I162" s="39" t="s">
        <v>28</v>
      </c>
      <c r="J162" s="14" t="s">
        <v>30</v>
      </c>
      <c r="K162" s="40" t="s">
        <v>86</v>
      </c>
      <c r="L162" s="70" t="s">
        <v>287</v>
      </c>
      <c r="M162" s="17"/>
      <c r="N162" s="32"/>
      <c r="O162" s="34">
        <v>100</v>
      </c>
      <c r="P162" s="34">
        <v>100</v>
      </c>
      <c r="Q162" s="34">
        <v>100</v>
      </c>
      <c r="R162" s="34">
        <v>100</v>
      </c>
      <c r="S162" s="82">
        <v>0</v>
      </c>
      <c r="T162" s="77">
        <v>-11634.1</v>
      </c>
      <c r="U162" s="82">
        <v>0</v>
      </c>
      <c r="V162" s="82">
        <v>0</v>
      </c>
      <c r="W162" s="82">
        <v>0</v>
      </c>
      <c r="X162" s="82">
        <v>0</v>
      </c>
    </row>
    <row r="163" spans="1:24" ht="57.6" customHeight="1" x14ac:dyDescent="0.25">
      <c r="A163" s="32" t="s">
        <v>34</v>
      </c>
      <c r="B163" s="32"/>
      <c r="C163" s="50" t="s">
        <v>287</v>
      </c>
      <c r="D163" s="32">
        <v>992</v>
      </c>
      <c r="E163" s="32">
        <v>2</v>
      </c>
      <c r="F163" s="71">
        <v>19</v>
      </c>
      <c r="G163" s="37" t="s">
        <v>285</v>
      </c>
      <c r="H163" s="37" t="s">
        <v>37</v>
      </c>
      <c r="I163" s="37" t="s">
        <v>62</v>
      </c>
      <c r="J163" s="22" t="s">
        <v>30</v>
      </c>
      <c r="K163" s="29" t="s">
        <v>86</v>
      </c>
      <c r="L163" s="53" t="s">
        <v>288</v>
      </c>
      <c r="M163" s="24" t="s">
        <v>227</v>
      </c>
      <c r="N163" s="32"/>
      <c r="O163" s="72">
        <v>100</v>
      </c>
      <c r="P163" s="72">
        <v>100</v>
      </c>
      <c r="Q163" s="72">
        <v>100</v>
      </c>
      <c r="R163" s="72">
        <v>100</v>
      </c>
      <c r="S163" s="79">
        <v>0</v>
      </c>
      <c r="T163" s="80">
        <v>-11634.1</v>
      </c>
      <c r="U163" s="79">
        <v>0</v>
      </c>
      <c r="V163" s="79">
        <v>0</v>
      </c>
      <c r="W163" s="79">
        <v>0</v>
      </c>
      <c r="X163" s="79">
        <v>0</v>
      </c>
    </row>
    <row r="164" spans="1:24" x14ac:dyDescent="0.25">
      <c r="A164" s="101" t="s">
        <v>340</v>
      </c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S164" s="73"/>
    </row>
    <row r="165" spans="1:24" x14ac:dyDescent="0.25">
      <c r="A165" s="75" t="s">
        <v>34</v>
      </c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S165" s="73"/>
    </row>
    <row r="166" spans="1:24" x14ac:dyDescent="0.25">
      <c r="A166" s="64" t="s">
        <v>34</v>
      </c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S166" s="73"/>
    </row>
    <row r="167" spans="1:24" x14ac:dyDescent="0.25">
      <c r="S167" s="73"/>
    </row>
    <row r="168" spans="1:24" x14ac:dyDescent="0.25">
      <c r="Q168" s="1" t="s">
        <v>34</v>
      </c>
      <c r="S168" s="73"/>
    </row>
    <row r="169" spans="1:24" x14ac:dyDescent="0.25">
      <c r="S169" s="73"/>
    </row>
    <row r="170" spans="1:24" x14ac:dyDescent="0.25">
      <c r="T170" s="1" t="s">
        <v>34</v>
      </c>
    </row>
  </sheetData>
  <mergeCells count="14">
    <mergeCell ref="A164:M164"/>
    <mergeCell ref="M5:M7"/>
    <mergeCell ref="N5:N7"/>
    <mergeCell ref="O5:R6"/>
    <mergeCell ref="S5:U6"/>
    <mergeCell ref="V5:X6"/>
    <mergeCell ref="A5:A7"/>
    <mergeCell ref="B5:B7"/>
    <mergeCell ref="C5:C7"/>
    <mergeCell ref="D5:K5"/>
    <mergeCell ref="L5:L7"/>
    <mergeCell ref="D6:D7"/>
    <mergeCell ref="E6:I6"/>
    <mergeCell ref="J6:K6"/>
  </mergeCells>
  <hyperlinks>
    <hyperlink ref="L13" r:id="rId1" location="dst3019" display="https://www.consultant.ru/document/cons_doc_LAW_489355/7f582f3c858aa7964afaa8323e3b99d9147afb9f/ - dst3019"/>
    <hyperlink ref="L14" r:id="rId2" location="dst101491" display="https://www.consultant.ru/document/cons_doc_LAW_489355/f905a0b321f08cd291b6eee867ddfe62194b4115/ - dst101491"/>
    <hyperlink ref="L15" r:id="rId3" location="dst3019" display="https://www.consultant.ru/document/cons_doc_LAW_489355/7f582f3c858aa7964afaa8323e3b99d9147afb9f/ - dst3019"/>
    <hyperlink ref="L16" r:id="rId4" location="dst3019" display="https://www.consultant.ru/document/cons_doc_LAW_489355/7f582f3c858aa7964afaa8323e3b99d9147afb9f/ - dst3019"/>
    <hyperlink ref="L17" r:id="rId5" location="dst3019" display="https://www.consultant.ru/document/cons_doc_LAW_489355/7f582f3c858aa7964afaa8323e3b99d9147afb9f/ - dst3019"/>
    <hyperlink ref="L18" r:id="rId6" location="dst3019" display="https://www.consultant.ru/document/cons_doc_LAW_489355/7f582f3c858aa7964afaa8323e3b99d9147afb9f/ - dst3019"/>
  </hyperlinks>
  <pageMargins left="0.31527777777777799" right="0.31527777777777799" top="0.74791666666666701" bottom="0.74791666666666701" header="0.51180555555555496" footer="0.51180555555555496"/>
  <pageSetup paperSize="8" scale="65" firstPageNumber="0" orientation="landscape" horizontalDpi="300" verticalDpi="30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Пархоменко</dc:creator>
  <dc:description/>
  <cp:lastModifiedBy>Пархоменко</cp:lastModifiedBy>
  <cp:revision>67</cp:revision>
  <cp:lastPrinted>2022-11-15T05:27:28Z</cp:lastPrinted>
  <dcterms:created xsi:type="dcterms:W3CDTF">2016-11-08T07:23:29Z</dcterms:created>
  <dcterms:modified xsi:type="dcterms:W3CDTF">2024-11-18T10:25:30Z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