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5300" windowHeight="8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9" i="1"/>
  <c r="H13"/>
  <c r="I14"/>
  <c r="H14" s="1"/>
  <c r="I13"/>
  <c r="I16" s="1"/>
  <c r="J15"/>
  <c r="I15" s="1"/>
  <c r="F11"/>
  <c r="E11" s="1"/>
  <c r="B11" s="1"/>
  <c r="B9"/>
  <c r="E9"/>
  <c r="E12" s="1"/>
  <c r="E10"/>
  <c r="B10" s="1"/>
  <c r="C10" l="1"/>
  <c r="D10"/>
  <c r="C11"/>
  <c r="D11"/>
  <c r="B12"/>
  <c r="C9"/>
  <c r="C12" s="1"/>
  <c r="H15"/>
  <c r="H16" s="1"/>
  <c r="F12"/>
  <c r="F17" s="1"/>
  <c r="J16"/>
  <c r="D9"/>
  <c r="D12" s="1"/>
  <c r="F6"/>
</calcChain>
</file>

<file path=xl/sharedStrings.xml><?xml version="1.0" encoding="utf-8"?>
<sst xmlns="http://schemas.openxmlformats.org/spreadsheetml/2006/main" count="32" uniqueCount="25">
  <si>
    <t>Шекснинский район</t>
  </si>
  <si>
    <t>Муниципальные образования</t>
  </si>
  <si>
    <t>Объем субсидии (ФБ+ОБ)</t>
  </si>
  <si>
    <t>ФБ</t>
  </si>
  <si>
    <t>ОБ</t>
  </si>
  <si>
    <t>МБ (городские округа 20%, поселения 10%)</t>
  </si>
  <si>
    <t>Итого: ФБ+ОБ+МБ</t>
  </si>
  <si>
    <t>Всего</t>
  </si>
  <si>
    <t>Областной бюджет</t>
  </si>
  <si>
    <t>Итого (областной и местный бюджеты)</t>
  </si>
  <si>
    <t>Детская 24а</t>
  </si>
  <si>
    <t>Первомайская 12</t>
  </si>
  <si>
    <t>Починковская 11</t>
  </si>
  <si>
    <t>Юбилейная 3</t>
  </si>
  <si>
    <t>Первомайская 10</t>
  </si>
  <si>
    <t>Междворовая Юбилейная 1 - 3</t>
  </si>
  <si>
    <t>ВСЕГО</t>
  </si>
  <si>
    <t>местный</t>
  </si>
  <si>
    <t>ФБ+ОБ</t>
  </si>
  <si>
    <t>Итого</t>
  </si>
  <si>
    <t>ПСД на аукционе по выбору подрядчика</t>
  </si>
  <si>
    <t>смета проходит экспертизу</t>
  </si>
  <si>
    <t>ПСД в стадии разработки</t>
  </si>
  <si>
    <t>Софинансирование поселок (без пл.Гагарина)</t>
  </si>
  <si>
    <t>Местный бюджет (городские округа 20%, муниципальные округа  (районы, поселения) 10%)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</si>
</sst>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0" borderId="1" xfId="0" applyBorder="1"/>
    <xf numFmtId="9" fontId="3" fillId="2" borderId="1" xfId="0" applyNumberFormat="1" applyFont="1" applyFill="1" applyBorder="1" applyAlignment="1">
      <alignment horizontal="center" wrapText="1"/>
    </xf>
    <xf numFmtId="10" fontId="4" fillId="0" borderId="1" xfId="0" applyNumberFormat="1" applyFont="1" applyBorder="1" applyAlignment="1">
      <alignment horizontal="center" wrapText="1"/>
    </xf>
    <xf numFmtId="9" fontId="0" fillId="0" borderId="1" xfId="0" applyNumberFormat="1" applyBorder="1"/>
    <xf numFmtId="0" fontId="1" fillId="2" borderId="1" xfId="0" applyFont="1" applyFill="1" applyBorder="1"/>
    <xf numFmtId="4" fontId="2" fillId="2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0" fillId="0" borderId="1" xfId="0" applyNumberFormat="1" applyBorder="1"/>
    <xf numFmtId="4" fontId="0" fillId="0" borderId="0" xfId="0" applyNumberFormat="1"/>
    <xf numFmtId="4" fontId="5" fillId="0" borderId="1" xfId="0" applyNumberFormat="1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4" fontId="0" fillId="0" borderId="4" xfId="0" applyNumberFormat="1" applyBorder="1"/>
    <xf numFmtId="4" fontId="0" fillId="0" borderId="5" xfId="0" applyNumberFormat="1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10" xfId="0" applyNumberFormat="1" applyBorder="1"/>
    <xf numFmtId="0" fontId="5" fillId="0" borderId="11" xfId="0" applyFont="1" applyFill="1" applyBorder="1" applyAlignment="1">
      <alignment wrapText="1"/>
    </xf>
    <xf numFmtId="4" fontId="5" fillId="0" borderId="12" xfId="0" applyNumberFormat="1" applyFont="1" applyBorder="1"/>
    <xf numFmtId="4" fontId="5" fillId="0" borderId="13" xfId="0" applyNumberFormat="1" applyFont="1" applyBorder="1"/>
    <xf numFmtId="0" fontId="5" fillId="0" borderId="9" xfId="0" applyFont="1" applyBorder="1"/>
    <xf numFmtId="0" fontId="5" fillId="0" borderId="9" xfId="0" applyFont="1" applyFill="1" applyBorder="1" applyAlignment="1">
      <alignment wrapText="1"/>
    </xf>
    <xf numFmtId="0" fontId="5" fillId="0" borderId="5" xfId="0" applyFont="1" applyBorder="1"/>
    <xf numFmtId="0" fontId="5" fillId="0" borderId="1" xfId="0" applyFont="1" applyBorder="1"/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0" xfId="0" applyFont="1" applyFill="1" applyBorder="1"/>
    <xf numFmtId="4" fontId="5" fillId="0" borderId="0" xfId="0" applyNumberFormat="1" applyFon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9"/>
  <sheetViews>
    <sheetView tabSelected="1" workbookViewId="0">
      <selection activeCell="E2" sqref="E2"/>
    </sheetView>
  </sheetViews>
  <sheetFormatPr defaultRowHeight="15"/>
  <cols>
    <col min="1" max="1" width="19.140625" bestFit="1" customWidth="1"/>
    <col min="2" max="4" width="12.7109375" bestFit="1" customWidth="1"/>
    <col min="5" max="5" width="11" bestFit="1" customWidth="1"/>
    <col min="6" max="6" width="12.7109375" bestFit="1" customWidth="1"/>
    <col min="7" max="7" width="1.7109375" customWidth="1"/>
    <col min="8" max="8" width="13.140625" customWidth="1"/>
    <col min="9" max="9" width="12.7109375" customWidth="1"/>
    <col min="10" max="10" width="13" customWidth="1"/>
  </cols>
  <sheetData>
    <row r="2" spans="1:10" ht="173.25">
      <c r="A2" s="1" t="s">
        <v>1</v>
      </c>
      <c r="B2" s="2" t="s">
        <v>2</v>
      </c>
      <c r="C2" s="1" t="s">
        <v>3</v>
      </c>
      <c r="D2" s="1" t="s">
        <v>4</v>
      </c>
      <c r="E2" s="1" t="s">
        <v>5</v>
      </c>
      <c r="F2" s="1" t="s">
        <v>6</v>
      </c>
      <c r="H2" s="2" t="s">
        <v>8</v>
      </c>
      <c r="I2" s="2" t="s">
        <v>24</v>
      </c>
      <c r="J2" s="2" t="s">
        <v>9</v>
      </c>
    </row>
    <row r="3" spans="1:10" ht="15.75">
      <c r="A3" s="3"/>
      <c r="B3" s="4">
        <v>1</v>
      </c>
      <c r="C3" s="5">
        <v>0.64063993579602696</v>
      </c>
      <c r="D3" s="5">
        <v>0.35936006420397298</v>
      </c>
      <c r="E3" s="6">
        <v>0.1</v>
      </c>
      <c r="F3" s="3" t="s">
        <v>7</v>
      </c>
      <c r="H3" s="6">
        <v>0.9</v>
      </c>
      <c r="I3" s="6">
        <v>0.1</v>
      </c>
      <c r="J3" s="3"/>
    </row>
    <row r="4" spans="1:10" ht="15.75">
      <c r="A4" s="7" t="s">
        <v>0</v>
      </c>
      <c r="B4" s="8">
        <v>6553586.71</v>
      </c>
      <c r="C4" s="9">
        <v>4198489.37</v>
      </c>
      <c r="D4" s="9">
        <v>2355097.34</v>
      </c>
      <c r="E4" s="9">
        <v>728176.3</v>
      </c>
      <c r="F4" s="9">
        <v>7281763.0099999998</v>
      </c>
      <c r="H4" s="10">
        <v>8130143.9400000004</v>
      </c>
      <c r="I4" s="10">
        <v>903349.33</v>
      </c>
      <c r="J4" s="10">
        <v>9033493.2699999996</v>
      </c>
    </row>
    <row r="5" spans="1:10">
      <c r="A5" s="3"/>
      <c r="B5" s="3"/>
      <c r="C5" s="3"/>
      <c r="D5" s="3"/>
      <c r="E5" s="3"/>
      <c r="F5" s="3"/>
      <c r="H5" s="3"/>
      <c r="I5" s="3"/>
      <c r="J5" s="3"/>
    </row>
    <row r="6" spans="1:10">
      <c r="A6" s="3"/>
      <c r="B6" s="3"/>
      <c r="C6" s="3"/>
      <c r="D6" s="3"/>
      <c r="E6" s="3"/>
      <c r="F6" s="11">
        <f>F4+J4</f>
        <v>16315256.279999999</v>
      </c>
      <c r="H6" s="3"/>
      <c r="I6" s="11"/>
      <c r="J6" s="3"/>
    </row>
    <row r="7" spans="1:10" ht="15.75" thickBot="1">
      <c r="A7" s="17"/>
      <c r="B7" s="17"/>
      <c r="C7" s="17"/>
      <c r="D7" s="17"/>
      <c r="E7" s="17"/>
      <c r="F7" s="18"/>
      <c r="H7" s="3"/>
      <c r="I7" s="11"/>
      <c r="J7" s="3"/>
    </row>
    <row r="8" spans="1:10">
      <c r="A8" s="20"/>
      <c r="B8" s="21" t="s">
        <v>18</v>
      </c>
      <c r="C8" s="21" t="s">
        <v>3</v>
      </c>
      <c r="D8" s="21" t="s">
        <v>4</v>
      </c>
      <c r="E8" s="21" t="s">
        <v>17</v>
      </c>
      <c r="F8" s="22" t="s">
        <v>16</v>
      </c>
      <c r="G8" s="15"/>
      <c r="H8" s="14"/>
      <c r="I8" s="14"/>
      <c r="J8" s="14"/>
    </row>
    <row r="9" spans="1:10">
      <c r="A9" s="27" t="s">
        <v>10</v>
      </c>
      <c r="B9" s="11">
        <f>F9-E9</f>
        <v>2176235.6040000003</v>
      </c>
      <c r="C9" s="11">
        <f>B9*C3</f>
        <v>1394183.4376235881</v>
      </c>
      <c r="D9" s="11">
        <f>B9*D3</f>
        <v>782052.16637641203</v>
      </c>
      <c r="E9" s="11">
        <f>F9*E3</f>
        <v>241803.95600000001</v>
      </c>
      <c r="F9" s="23">
        <v>2418039.56</v>
      </c>
      <c r="G9" s="35" t="s">
        <v>20</v>
      </c>
      <c r="H9" s="35"/>
      <c r="I9" s="35"/>
      <c r="J9" s="36"/>
    </row>
    <row r="10" spans="1:10">
      <c r="A10" s="27" t="s">
        <v>11</v>
      </c>
      <c r="B10" s="11">
        <f>F10-E10</f>
        <v>2957810.4</v>
      </c>
      <c r="C10" s="11">
        <f>B10*C3</f>
        <v>1894891.4647528208</v>
      </c>
      <c r="D10" s="11">
        <f>B10*D3</f>
        <v>1062918.9352471789</v>
      </c>
      <c r="E10" s="11">
        <f>F10*E3</f>
        <v>328645.60000000003</v>
      </c>
      <c r="F10" s="23">
        <v>3286456</v>
      </c>
      <c r="G10" s="35" t="s">
        <v>21</v>
      </c>
      <c r="H10" s="35"/>
      <c r="I10" s="35"/>
      <c r="J10" s="36"/>
    </row>
    <row r="11" spans="1:10" ht="30">
      <c r="A11" s="28" t="s">
        <v>15</v>
      </c>
      <c r="B11" s="11">
        <f>F11-E11</f>
        <v>1419540.7049999994</v>
      </c>
      <c r="C11" s="11">
        <f>B11*C3</f>
        <v>909414.46611104649</v>
      </c>
      <c r="D11" s="11">
        <f>B11*D3</f>
        <v>510126.23888895282</v>
      </c>
      <c r="E11" s="11">
        <f>F11*E3</f>
        <v>157726.74499999994</v>
      </c>
      <c r="F11" s="23">
        <f>F4-F9-F10</f>
        <v>1577267.4499999993</v>
      </c>
      <c r="G11" s="35" t="s">
        <v>22</v>
      </c>
      <c r="H11" s="35"/>
      <c r="I11" s="35"/>
      <c r="J11" s="36"/>
    </row>
    <row r="12" spans="1:10" ht="15.75" thickBot="1">
      <c r="A12" s="24" t="s">
        <v>19</v>
      </c>
      <c r="B12" s="25">
        <f>SUM(B9:B11)</f>
        <v>6553586.7089999998</v>
      </c>
      <c r="C12" s="25">
        <f t="shared" ref="C12:F12" si="0">SUM(C9:C11)</f>
        <v>4198489.368487455</v>
      </c>
      <c r="D12" s="25">
        <f t="shared" si="0"/>
        <v>2355097.3405125439</v>
      </c>
      <c r="E12" s="25">
        <f t="shared" si="0"/>
        <v>728176.30099999998</v>
      </c>
      <c r="F12" s="26">
        <f t="shared" si="0"/>
        <v>7281763.0099999998</v>
      </c>
      <c r="G12" s="16"/>
      <c r="H12" s="14" t="s">
        <v>4</v>
      </c>
      <c r="I12" s="14" t="s">
        <v>17</v>
      </c>
      <c r="J12" s="14" t="s">
        <v>16</v>
      </c>
    </row>
    <row r="13" spans="1:10">
      <c r="A13" s="29" t="s">
        <v>12</v>
      </c>
      <c r="B13" s="19"/>
      <c r="C13" s="19"/>
      <c r="D13" s="19"/>
      <c r="E13" s="19"/>
      <c r="F13" s="19"/>
      <c r="G13" s="3"/>
      <c r="H13" s="11">
        <f>J13-I13</f>
        <v>3470184</v>
      </c>
      <c r="I13" s="11">
        <f>J13*10%</f>
        <v>385576</v>
      </c>
      <c r="J13" s="11">
        <v>3855760</v>
      </c>
    </row>
    <row r="14" spans="1:10">
      <c r="A14" s="30" t="s">
        <v>13</v>
      </c>
      <c r="B14" s="11"/>
      <c r="C14" s="11"/>
      <c r="D14" s="11"/>
      <c r="E14" s="11"/>
      <c r="F14" s="11"/>
      <c r="G14" s="3"/>
      <c r="H14" s="11">
        <f t="shared" ref="H14:H15" si="1">J14-I14</f>
        <v>2700900</v>
      </c>
      <c r="I14" s="11">
        <f>J14*10%</f>
        <v>300100</v>
      </c>
      <c r="J14" s="11">
        <v>3001000</v>
      </c>
    </row>
    <row r="15" spans="1:10">
      <c r="A15" s="31" t="s">
        <v>14</v>
      </c>
      <c r="B15" s="11"/>
      <c r="C15" s="11"/>
      <c r="D15" s="11"/>
      <c r="E15" s="11"/>
      <c r="F15" s="11"/>
      <c r="G15" s="3"/>
      <c r="H15" s="11">
        <f t="shared" si="1"/>
        <v>1959059.9429999995</v>
      </c>
      <c r="I15" s="11">
        <f>J15*10%</f>
        <v>217673.32699999996</v>
      </c>
      <c r="J15" s="11">
        <f>J4-J13-J14</f>
        <v>2176733.2699999996</v>
      </c>
    </row>
    <row r="16" spans="1:10">
      <c r="A16" s="32" t="s">
        <v>19</v>
      </c>
      <c r="B16" s="3"/>
      <c r="C16" s="3"/>
      <c r="D16" s="3"/>
      <c r="E16" s="3"/>
      <c r="F16" s="3"/>
      <c r="G16" s="3"/>
      <c r="H16" s="13">
        <f>SUM(H13:H15)</f>
        <v>8130143.943</v>
      </c>
      <c r="I16" s="13">
        <f t="shared" ref="I16:J16" si="2">SUM(I13:I15)</f>
        <v>903349.32699999993</v>
      </c>
      <c r="J16" s="13">
        <f t="shared" si="2"/>
        <v>9033493.2699999996</v>
      </c>
    </row>
    <row r="17" spans="1:6">
      <c r="A17" s="31" t="s">
        <v>16</v>
      </c>
      <c r="B17" s="3"/>
      <c r="C17" s="3"/>
      <c r="D17" s="3"/>
      <c r="E17" s="3"/>
      <c r="F17" s="13">
        <f>F12+J16</f>
        <v>16315256.279999999</v>
      </c>
    </row>
    <row r="19" spans="1:6">
      <c r="A19" s="33" t="s">
        <v>23</v>
      </c>
      <c r="B19" s="12"/>
      <c r="C19" s="12"/>
      <c r="D19" s="34">
        <f>E4+I4</f>
        <v>1631525.63</v>
      </c>
      <c r="E19" s="12"/>
      <c r="F19" s="12"/>
    </row>
  </sheetData>
  <mergeCells count="3">
    <mergeCell ref="G9:J9"/>
    <mergeCell ref="G10:J10"/>
    <mergeCell ref="G11:J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Серебрякова</cp:lastModifiedBy>
  <cp:lastPrinted>2023-10-11T11:08:20Z</cp:lastPrinted>
  <dcterms:created xsi:type="dcterms:W3CDTF">2023-10-05T12:58:54Z</dcterms:created>
  <dcterms:modified xsi:type="dcterms:W3CDTF">2023-10-23T09:35:32Z</dcterms:modified>
</cp:coreProperties>
</file>