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" sheetId="2" r:id="rId1"/>
  </sheets>
  <definedNames>
    <definedName name="_xlnm.Print_Titles" localSheetId="0">'Приложение '!$9:$9</definedName>
    <definedName name="_xlnm.Print_Area" localSheetId="0">'Приложение '!$A$1:$E$47</definedName>
  </definedNames>
  <calcPr calcId="144525"/>
</workbook>
</file>

<file path=xl/calcChain.xml><?xml version="1.0" encoding="utf-8"?>
<calcChain xmlns="http://schemas.openxmlformats.org/spreadsheetml/2006/main">
  <c r="D26" i="2"/>
  <c r="E38"/>
  <c r="E39"/>
  <c r="E40"/>
  <c r="E41"/>
  <c r="C26"/>
  <c r="E19"/>
  <c r="D22" l="1"/>
  <c r="E18"/>
  <c r="C12"/>
  <c r="E36" l="1"/>
  <c r="E21"/>
  <c r="E16"/>
  <c r="E17"/>
  <c r="C22"/>
  <c r="E28" l="1"/>
  <c r="E29"/>
  <c r="D46"/>
  <c r="C46"/>
  <c r="E42"/>
  <c r="E35"/>
  <c r="E44"/>
  <c r="E43"/>
  <c r="E37"/>
  <c r="E34"/>
  <c r="E33"/>
  <c r="E32"/>
  <c r="E31"/>
  <c r="E30"/>
  <c r="E20"/>
  <c r="E15"/>
  <c r="E46" l="1"/>
  <c r="E26"/>
  <c r="E22"/>
</calcChain>
</file>

<file path=xl/sharedStrings.xml><?xml version="1.0" encoding="utf-8"?>
<sst xmlns="http://schemas.openxmlformats.org/spreadsheetml/2006/main" count="74" uniqueCount="66">
  <si>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</si>
  <si>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</si>
  <si>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</si>
  <si>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</si>
  <si>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</si>
  <si>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Код бюджетной классификации</t>
  </si>
  <si>
    <t>Строительство и реконструкция автомобильных дорог и искусственных сооружений</t>
  </si>
  <si>
    <t xml:space="preserve">Наименование </t>
  </si>
  <si>
    <t>Всего бюджетных ассигнований</t>
  </si>
  <si>
    <t>012 04 09 07 1 2070 000 000</t>
  </si>
  <si>
    <t>Налог на доходы физических лиц</t>
  </si>
  <si>
    <t>182 1 01 02000 01 0000 110</t>
  </si>
  <si>
    <t>(тыс.руб.)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</si>
  <si>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системы"</t>
  </si>
  <si>
    <t>100 1 03 02200 01 0000 110</t>
  </si>
  <si>
    <t>000 1 16 90050 05 0000 140</t>
  </si>
  <si>
    <t xml:space="preserve">                                                                                  к пояснительной записке</t>
  </si>
  <si>
    <t>Назначено</t>
  </si>
  <si>
    <t>Исполнено</t>
  </si>
  <si>
    <t>% исполнения</t>
  </si>
  <si>
    <t>992 01 05 02 01 05 0000 610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</si>
  <si>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</si>
  <si>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ИТОГО ИСТОЧНИКОВ</t>
  </si>
  <si>
    <t>ИСТОЧНИКИ ВНУТРЕННЕГО ФИНАНСИРОВАНИЯ ДЕФИЦИТА БЮДЖЕТА РАЙОНА</t>
  </si>
  <si>
    <t>ДОХОДЫ</t>
  </si>
  <si>
    <t>РАСПРЕДЕЛЕНИЕ БЮДЖЕТНЫХ АССИГНОВАНИЙ</t>
  </si>
  <si>
    <t>121 04 09 07 1 02 41300 000</t>
  </si>
  <si>
    <t>121 04 09 07 1 02 S1350 000</t>
  </si>
  <si>
    <t>124 04 09 07 1 04 20300 000</t>
  </si>
  <si>
    <t>Расходы на обеспечение функций муниципальных органов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</si>
  <si>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</si>
  <si>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121 0409 07 1 03 90010 000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</si>
  <si>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</si>
  <si>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S1350 000 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</si>
  <si>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</si>
  <si>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Дорожного фонда Шекснинского муниципального района</t>
  </si>
  <si>
    <t>121 01 04 07 1 05 00190 000</t>
  </si>
  <si>
    <t xml:space="preserve"> Выполнение работ по ремонту и капитальному ремонту автомобильных дорог и искусственных сооружений</t>
  </si>
  <si>
    <t>Межбюджетные трансферты на осуществление части полномочий по решению вопросов местного значения   в сфере дорожной деятельности в отношении автомобильных дорог местного значения в границах муниципального района</t>
  </si>
  <si>
    <t>Осуществление дорожной деятельности в отношении автомобильных дорог общего пользования местного значения государственной программы "Развитие транспортной системы Вологодской области на 2014-2020 годы"</t>
  </si>
  <si>
    <t xml:space="preserve">121 04 09 07 1 02 S1360 000 </t>
  </si>
  <si>
    <t xml:space="preserve">121 04 09 07 1 02 S1350 000 </t>
  </si>
  <si>
    <t xml:space="preserve"> - предоставление иных межбюджетных      трансфертов на осуществление дорожной деятельности</t>
  </si>
  <si>
    <t xml:space="preserve">121 04 09 07 1 01 S1350 000 </t>
  </si>
  <si>
    <t>121 1 16 37040 05 0000 140</t>
  </si>
  <si>
    <t>992 2 02 29999 05 0000 150</t>
  </si>
  <si>
    <t xml:space="preserve">121 04 09 07 1 01 41100 000 </t>
  </si>
  <si>
    <t>Выполнение работ по содержанию автомобильных дорог и искусственных сооружений</t>
  </si>
  <si>
    <t xml:space="preserve">121 04 09 07 1 02 41200 000 </t>
  </si>
  <si>
    <t>124 1 11 09045 05 0000 120</t>
  </si>
  <si>
    <t xml:space="preserve">                                                                                  Приложение 6.1.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</si>
  <si>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</si>
  <si>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</si>
  <si>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</si>
  <si>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Изменение остатков средств на счетах по учету средств бюджета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</si>
  <si>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</si>
  <si>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"Дорожная сеть и  транспортное обслуживание Шекснинского муниципального района на 2021-2025 годы"</t>
  </si>
  <si>
    <t>за 2023 год</t>
  </si>
  <si>
    <t>Дотации бюджетам муниципальных раййонов на поддержку мер по обеспечению сбалансированности бюджетов</t>
  </si>
  <si>
    <t>10090,6</t>
  </si>
  <si>
    <t>3147,4</t>
  </si>
  <si>
    <t>2085,8</t>
  </si>
  <si>
    <t>4006,1</t>
  </si>
  <si>
    <t>95262,6</t>
  </si>
  <si>
    <t>44065,3</t>
  </si>
  <si>
    <t>189,2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</si>
</sst>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66">
    <xf numFmtId="0" fontId="0" fillId="0" borderId="0" xfId="0"/>
    <xf numFmtId="0" fontId="24" fillId="0" borderId="14" xfId="0" applyFont="1" applyFill="1" applyBorder="1" applyAlignment="1">
      <alignment horizontal="right"/>
    </xf>
    <xf numFmtId="0" fontId="24" fillId="0" borderId="2" xfId="1" applyNumberFormat="1" applyFont="1" applyFill="1" applyBorder="1" applyAlignment="1" applyProtection="1">
      <alignment horizontal="right" vertical="top" wrapText="1"/>
      <protection hidden="1"/>
    </xf>
    <xf numFmtId="165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1" xfId="3" applyNumberFormat="1" applyFont="1" applyFill="1" applyBorder="1" applyAlignment="1" applyProtection="1">
      <alignment horizontal="left" vertical="top" wrapText="1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0" fontId="25" fillId="0" borderId="2" xfId="0" applyFont="1" applyFill="1" applyBorder="1" applyAlignment="1">
      <alignment horizontal="left" wrapText="1"/>
    </xf>
    <xf numFmtId="0" fontId="24" fillId="0" borderId="15" xfId="0" applyFont="1" applyFill="1" applyBorder="1" applyAlignment="1">
      <alignment horizontal="right"/>
    </xf>
    <xf numFmtId="165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6" fillId="0" borderId="2" xfId="0" applyFont="1" applyFill="1" applyBorder="1" applyAlignment="1">
      <alignment wrapText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Font="1" applyFill="1"/>
    <xf numFmtId="164" fontId="25" fillId="0" borderId="13" xfId="1" applyNumberFormat="1" applyFont="1" applyFill="1" applyBorder="1" applyAlignment="1" applyProtection="1">
      <alignment horizontal="right"/>
      <protection hidden="1"/>
    </xf>
    <xf numFmtId="164" fontId="24" fillId="0" borderId="2" xfId="1" applyNumberFormat="1" applyFont="1" applyFill="1" applyBorder="1" applyAlignment="1" applyProtection="1">
      <alignment horizontal="right" vertical="top"/>
      <protection hidden="1"/>
    </xf>
    <xf numFmtId="0" fontId="25" fillId="0" borderId="14" xfId="0" applyFont="1" applyFill="1" applyBorder="1" applyAlignment="1">
      <alignment horizontal="right"/>
    </xf>
    <xf numFmtId="0" fontId="24" fillId="0" borderId="0" xfId="0" applyFont="1" applyFill="1"/>
    <xf numFmtId="0" fontId="24" fillId="0" borderId="0" xfId="1" applyNumberFormat="1" applyFont="1" applyFill="1" applyAlignment="1" applyProtection="1"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165" fontId="24" fillId="0" borderId="0" xfId="1" applyNumberFormat="1" applyFont="1" applyFill="1"/>
    <xf numFmtId="164" fontId="24" fillId="0" borderId="0" xfId="1" applyNumberFormat="1" applyFont="1" applyFill="1" applyAlignment="1" applyProtection="1">
      <alignment horizontal="center" vertical="center"/>
      <protection hidden="1"/>
    </xf>
    <xf numFmtId="49" fontId="24" fillId="0" borderId="0" xfId="1" applyNumberFormat="1" applyFont="1" applyFill="1"/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0" fontId="25" fillId="0" borderId="16" xfId="0" applyFont="1" applyFill="1" applyBorder="1" applyAlignment="1">
      <alignment wrapText="1"/>
    </xf>
    <xf numFmtId="0" fontId="28" fillId="0" borderId="2" xfId="1" applyNumberFormat="1" applyFont="1" applyFill="1" applyBorder="1" applyAlignment="1" applyProtection="1">
      <alignment wrapText="1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" fontId="25" fillId="0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165" fontId="24" fillId="0" borderId="2" xfId="1" applyNumberFormat="1" applyFont="1" applyFill="1" applyBorder="1" applyAlignment="1" applyProtection="1">
      <alignment horizontal="right" vertical="top" wrapText="1"/>
      <protection hidden="1"/>
    </xf>
    <xf numFmtId="0" fontId="24" fillId="0" borderId="13" xfId="1" applyNumberFormat="1" applyFont="1" applyFill="1" applyBorder="1" applyAlignment="1" applyProtection="1">
      <alignment horizontal="right" vertical="top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 wrapText="1"/>
      <protection hidden="1"/>
    </xf>
    <xf numFmtId="165" fontId="24" fillId="0" borderId="12" xfId="1" applyNumberFormat="1" applyFont="1" applyFill="1" applyBorder="1" applyAlignment="1" applyProtection="1">
      <alignment horizontal="right" vertical="top" wrapText="1"/>
      <protection hidden="1"/>
    </xf>
    <xf numFmtId="165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right" vertical="top" wrapText="1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showGridLines="0" tabSelected="1" view="pageBreakPreview" zoomScale="86" zoomScaleSheetLayoutView="86" workbookViewId="0">
      <selection activeCell="H7" sqref="H7"/>
    </sheetView>
  </sheetViews>
  <sheetFormatPr defaultColWidth="7.85546875" defaultRowHeight="18.75"/>
  <cols>
    <col min="1" max="1" width="61.85546875" style="24" customWidth="1"/>
    <col min="2" max="2" width="37.140625" style="24" hidden="1" customWidth="1"/>
    <col min="3" max="4" width="19.140625" style="24" customWidth="1"/>
    <col min="5" max="6" width="16.140625" style="24" customWidth="1"/>
    <col min="7" max="7" width="11.28515625" style="24" customWidth="1"/>
    <col min="8" max="243" width="7.85546875" style="24" customWidth="1"/>
    <col min="244" max="16384" width="7.85546875" style="24"/>
  </cols>
  <sheetData>
    <row r="1" spans="1:7" ht="28.5" customHeight="1">
      <c r="A1" s="28" t="s">
        <v>50</v>
      </c>
      <c r="B1" s="28"/>
      <c r="C1" s="28"/>
      <c r="D1" s="28"/>
    </row>
    <row r="2" spans="1:7" ht="18" customHeight="1">
      <c r="A2" s="28" t="s">
        <v>16</v>
      </c>
      <c r="B2" s="28"/>
      <c r="C2" s="28"/>
      <c r="D2" s="28"/>
    </row>
    <row r="3" spans="1:7" ht="24" customHeight="1">
      <c r="A3" s="29"/>
      <c r="B3" s="29"/>
      <c r="C3" s="29"/>
      <c r="D3" s="29"/>
      <c r="E3" s="29"/>
    </row>
    <row r="4" spans="1:7" ht="64.5" customHeight="1">
      <c r="A4" s="53" t="s">
        <v>35</v>
      </c>
      <c r="B4" s="53"/>
      <c r="C4" s="53"/>
      <c r="D4" s="53"/>
      <c r="E4" s="53"/>
    </row>
    <row r="5" spans="1:7" ht="19.5" customHeight="1">
      <c r="A5" s="53" t="s">
        <v>57</v>
      </c>
      <c r="B5" s="53"/>
      <c r="C5" s="53"/>
      <c r="D5" s="53"/>
      <c r="E5" s="53"/>
    </row>
    <row r="6" spans="1:7" ht="19.5" customHeight="1">
      <c r="A6" s="30"/>
      <c r="B6" s="30"/>
      <c r="C6" s="30"/>
      <c r="D6" s="30"/>
      <c r="E6" s="30"/>
    </row>
    <row r="7" spans="1:7" ht="15" customHeight="1">
      <c r="A7" s="29"/>
      <c r="B7" s="29"/>
      <c r="C7" s="29"/>
      <c r="D7" s="31" t="s">
        <v>12</v>
      </c>
      <c r="E7" s="31"/>
    </row>
    <row r="8" spans="1:7" ht="39" customHeight="1">
      <c r="A8" s="32" t="s">
        <v>7</v>
      </c>
      <c r="B8" s="32" t="s">
        <v>5</v>
      </c>
      <c r="C8" s="32" t="s">
        <v>17</v>
      </c>
      <c r="D8" s="32" t="s">
        <v>18</v>
      </c>
      <c r="E8" s="32" t="s">
        <v>19</v>
      </c>
    </row>
    <row r="9" spans="1:7" ht="15" customHeight="1">
      <c r="A9" s="33">
        <v>1</v>
      </c>
      <c r="B9" s="33">
        <v>2</v>
      </c>
      <c r="C9" s="33"/>
      <c r="D9" s="33"/>
      <c r="E9" s="33">
        <v>3</v>
      </c>
    </row>
    <row r="10" spans="1:7" ht="20.25" hidden="1" customHeight="1">
      <c r="A10" s="57" t="s">
        <v>23</v>
      </c>
      <c r="B10" s="58"/>
      <c r="C10" s="58"/>
      <c r="D10" s="58"/>
      <c r="E10" s="59"/>
    </row>
    <row r="11" spans="1:7" ht="36.75" customHeight="1">
      <c r="A11" s="42" t="s">
        <v>54</v>
      </c>
      <c r="B11" s="1" t="s">
        <v>20</v>
      </c>
      <c r="C11" s="1">
        <v>5817.8</v>
      </c>
      <c r="D11" s="1">
        <v>5817.8</v>
      </c>
      <c r="E11" s="44">
        <v>100</v>
      </c>
    </row>
    <row r="12" spans="1:7" ht="21.75" hidden="1" customHeight="1">
      <c r="A12" s="16" t="s">
        <v>22</v>
      </c>
      <c r="B12" s="17"/>
      <c r="C12" s="27">
        <f>C11</f>
        <v>5817.8</v>
      </c>
      <c r="D12" s="27">
        <v>2244.8000000000002</v>
      </c>
      <c r="E12" s="18">
        <v>100</v>
      </c>
    </row>
    <row r="13" spans="1:7" ht="18.75" customHeight="1">
      <c r="A13" s="54" t="s">
        <v>24</v>
      </c>
      <c r="B13" s="55"/>
      <c r="C13" s="55"/>
      <c r="D13" s="55"/>
      <c r="E13" s="56"/>
    </row>
    <row r="14" spans="1:7" ht="18.75" hidden="1" customHeight="1">
      <c r="A14" s="19" t="s">
        <v>10</v>
      </c>
      <c r="B14" s="20" t="s">
        <v>11</v>
      </c>
      <c r="C14" s="20"/>
      <c r="D14" s="20"/>
      <c r="E14" s="21"/>
    </row>
    <row r="15" spans="1:7" ht="186.75" customHeight="1">
      <c r="A15" s="7" t="s">
        <v>21</v>
      </c>
      <c r="B15" s="2" t="s">
        <v>14</v>
      </c>
      <c r="C15" s="60">
        <v>9931</v>
      </c>
      <c r="D15" s="2">
        <v>10679.9</v>
      </c>
      <c r="E15" s="45">
        <f>+D15/C15*100</f>
        <v>107.54103312858724</v>
      </c>
      <c r="F15" s="34"/>
      <c r="G15" s="34"/>
    </row>
    <row r="16" spans="1:7" ht="118.5" customHeight="1">
      <c r="A16" s="7" t="s">
        <v>51</v>
      </c>
      <c r="B16" s="2" t="s">
        <v>49</v>
      </c>
      <c r="C16" s="60">
        <v>965</v>
      </c>
      <c r="D16" s="61">
        <v>1177.0999999999999</v>
      </c>
      <c r="E16" s="45">
        <f t="shared" ref="E16:E17" si="0">+D16/C16*100</f>
        <v>121.97927461139895</v>
      </c>
      <c r="F16" s="34"/>
      <c r="G16" s="34"/>
    </row>
    <row r="17" spans="1:7" ht="110.45" customHeight="1">
      <c r="A17" s="7" t="s">
        <v>52</v>
      </c>
      <c r="B17" s="2" t="s">
        <v>44</v>
      </c>
      <c r="C17" s="60">
        <v>950</v>
      </c>
      <c r="D17" s="62">
        <v>1288</v>
      </c>
      <c r="E17" s="45">
        <f t="shared" si="0"/>
        <v>135.57894736842104</v>
      </c>
    </row>
    <row r="18" spans="1:7" ht="153" customHeight="1">
      <c r="A18" s="6" t="s">
        <v>53</v>
      </c>
      <c r="B18" s="2" t="s">
        <v>15</v>
      </c>
      <c r="C18" s="62">
        <v>179.3</v>
      </c>
      <c r="D18" s="61">
        <v>202.5</v>
      </c>
      <c r="E18" s="45">
        <f>D18/C18%</f>
        <v>112.93920803123257</v>
      </c>
    </row>
    <row r="19" spans="1:7" ht="58.5" customHeight="1">
      <c r="A19" s="6" t="s">
        <v>58</v>
      </c>
      <c r="B19" s="2"/>
      <c r="C19" s="62">
        <v>3600</v>
      </c>
      <c r="D19" s="62">
        <v>3600</v>
      </c>
      <c r="E19" s="45">
        <f>D19/C19%</f>
        <v>100</v>
      </c>
    </row>
    <row r="20" spans="1:7" ht="130.5" customHeight="1">
      <c r="A20" s="22" t="s">
        <v>13</v>
      </c>
      <c r="B20" s="2" t="s">
        <v>45</v>
      </c>
      <c r="C20" s="62">
        <v>119065</v>
      </c>
      <c r="D20" s="61">
        <v>102799.5</v>
      </c>
      <c r="E20" s="45">
        <f t="shared" ref="E20:E21" si="1">+D20/C20*100</f>
        <v>86.338974509721581</v>
      </c>
    </row>
    <row r="21" spans="1:7" ht="98.25" customHeight="1">
      <c r="A21" s="4" t="s">
        <v>30</v>
      </c>
      <c r="B21" s="2" t="s">
        <v>45</v>
      </c>
      <c r="C21" s="60">
        <v>1920.8</v>
      </c>
      <c r="D21" s="63">
        <v>1920.8</v>
      </c>
      <c r="E21" s="45">
        <f t="shared" si="1"/>
        <v>100</v>
      </c>
    </row>
    <row r="22" spans="1:7" ht="20.25" customHeight="1">
      <c r="A22" s="13" t="s">
        <v>4</v>
      </c>
      <c r="B22" s="13"/>
      <c r="C22" s="3">
        <f>SUM(C15:C21)</f>
        <v>136611.09999999998</v>
      </c>
      <c r="D22" s="3">
        <f>SUM(D15:D21)</f>
        <v>121667.8</v>
      </c>
      <c r="E22" s="23">
        <f>D22/C22*100</f>
        <v>89.061430586533618</v>
      </c>
    </row>
    <row r="23" spans="1:7" ht="18.75" customHeight="1">
      <c r="E23" s="25"/>
    </row>
    <row r="24" spans="1:7" ht="20.25" customHeight="1">
      <c r="A24" s="54" t="s">
        <v>25</v>
      </c>
      <c r="B24" s="55"/>
      <c r="C24" s="55"/>
      <c r="D24" s="55"/>
      <c r="E24" s="56"/>
    </row>
    <row r="25" spans="1:7" ht="18.75" customHeight="1">
      <c r="A25" s="47"/>
      <c r="B25" s="48"/>
      <c r="C25" s="48"/>
      <c r="D25" s="48"/>
      <c r="E25" s="49"/>
    </row>
    <row r="26" spans="1:7" s="35" customFormat="1" ht="56.25">
      <c r="A26" s="43" t="s">
        <v>56</v>
      </c>
      <c r="B26" s="13"/>
      <c r="C26" s="14">
        <f>C29+C30+C33+C41+C37+C43+C44+C35+C28+C36+C39</f>
        <v>142428.9</v>
      </c>
      <c r="D26" s="14">
        <f>D29+D30+D33+D41+D37+D43+D44+D35+D28+D36+D39</f>
        <v>115767.6</v>
      </c>
      <c r="E26" s="14">
        <f>+D26/C26*100</f>
        <v>81.280975981700351</v>
      </c>
    </row>
    <row r="27" spans="1:7">
      <c r="A27" s="12" t="s">
        <v>1</v>
      </c>
      <c r="B27" s="12"/>
      <c r="C27" s="44" t="s">
        <v>0</v>
      </c>
      <c r="D27" s="12"/>
      <c r="E27" s="14"/>
    </row>
    <row r="28" spans="1:7" ht="37.5">
      <c r="A28" s="7" t="s">
        <v>6</v>
      </c>
      <c r="B28" s="8" t="s">
        <v>46</v>
      </c>
      <c r="C28" s="5">
        <v>920.8</v>
      </c>
      <c r="D28" s="64">
        <v>920.8</v>
      </c>
      <c r="E28" s="5">
        <f t="shared" ref="E28:E29" si="2">+D28/C28*100</f>
        <v>100</v>
      </c>
      <c r="F28" s="36"/>
    </row>
    <row r="29" spans="1:7" ht="103.5" hidden="1" customHeight="1">
      <c r="A29" s="6" t="s">
        <v>39</v>
      </c>
      <c r="B29" s="8" t="s">
        <v>43</v>
      </c>
      <c r="C29" s="5"/>
      <c r="D29" s="5"/>
      <c r="E29" s="5" t="e">
        <f t="shared" si="2"/>
        <v>#DIV/0!</v>
      </c>
    </row>
    <row r="30" spans="1:7" ht="34.5" customHeight="1">
      <c r="A30" s="10" t="s">
        <v>37</v>
      </c>
      <c r="B30" s="8" t="s">
        <v>26</v>
      </c>
      <c r="C30" s="5">
        <v>1609.1</v>
      </c>
      <c r="D30" s="65" t="s">
        <v>65</v>
      </c>
      <c r="E30" s="5">
        <f t="shared" ref="E30:E42" si="3">+D30/C30*100</f>
        <v>11.758125660307003</v>
      </c>
      <c r="F30" s="37"/>
      <c r="G30" s="37"/>
    </row>
    <row r="31" spans="1:7" hidden="1">
      <c r="A31" s="6" t="s">
        <v>3</v>
      </c>
      <c r="B31" s="8" t="s">
        <v>9</v>
      </c>
      <c r="C31" s="5"/>
      <c r="D31" s="65"/>
      <c r="E31" s="5" t="e">
        <f t="shared" si="3"/>
        <v>#DIV/0!</v>
      </c>
      <c r="F31" s="37"/>
      <c r="G31" s="37"/>
    </row>
    <row r="32" spans="1:7" ht="22.5" hidden="1" customHeight="1">
      <c r="A32" s="6"/>
      <c r="B32" s="8"/>
      <c r="C32" s="5"/>
      <c r="D32" s="65"/>
      <c r="E32" s="5" t="e">
        <f t="shared" si="3"/>
        <v>#DIV/0!</v>
      </c>
      <c r="F32" s="37"/>
      <c r="G32" s="37"/>
    </row>
    <row r="33" spans="1:7" ht="57" customHeight="1">
      <c r="A33" s="41" t="s">
        <v>55</v>
      </c>
      <c r="B33" s="8" t="s">
        <v>41</v>
      </c>
      <c r="C33" s="46">
        <v>111291.2</v>
      </c>
      <c r="D33" s="65" t="s">
        <v>63</v>
      </c>
      <c r="E33" s="5">
        <f t="shared" si="3"/>
        <v>85.59760340440215</v>
      </c>
      <c r="F33" s="37"/>
      <c r="G33" s="37"/>
    </row>
    <row r="34" spans="1:7" ht="71.25" customHeight="1">
      <c r="A34" s="7" t="s">
        <v>42</v>
      </c>
      <c r="B34" s="9" t="s">
        <v>27</v>
      </c>
      <c r="C34" s="5">
        <v>57132.7</v>
      </c>
      <c r="D34" s="65" t="s">
        <v>64</v>
      </c>
      <c r="E34" s="5">
        <f t="shared" si="3"/>
        <v>77.127984499244747</v>
      </c>
      <c r="F34" s="37"/>
      <c r="G34" s="37"/>
    </row>
    <row r="35" spans="1:7" ht="93" customHeight="1">
      <c r="A35" s="12" t="s">
        <v>34</v>
      </c>
      <c r="B35" s="8" t="s">
        <v>40</v>
      </c>
      <c r="C35" s="46">
        <v>1597.3</v>
      </c>
      <c r="D35" s="46">
        <v>1597</v>
      </c>
      <c r="E35" s="5">
        <f t="shared" si="3"/>
        <v>99.98121830589119</v>
      </c>
      <c r="F35" s="37"/>
      <c r="G35" s="37"/>
    </row>
    <row r="36" spans="1:7" ht="51" customHeight="1">
      <c r="A36" s="40" t="s">
        <v>47</v>
      </c>
      <c r="B36" s="8" t="s">
        <v>48</v>
      </c>
      <c r="C36" s="46">
        <v>5510.2</v>
      </c>
      <c r="D36" s="65" t="s">
        <v>62</v>
      </c>
      <c r="E36" s="5">
        <f t="shared" si="3"/>
        <v>72.703350150629745</v>
      </c>
      <c r="F36" s="37"/>
      <c r="G36" s="37"/>
    </row>
    <row r="37" spans="1:7" ht="61.5" customHeight="1">
      <c r="A37" s="41" t="s">
        <v>55</v>
      </c>
      <c r="B37" s="8" t="s">
        <v>31</v>
      </c>
      <c r="C37" s="5">
        <v>10611.4</v>
      </c>
      <c r="D37" s="65" t="s">
        <v>60</v>
      </c>
      <c r="E37" s="5">
        <f t="shared" si="3"/>
        <v>29.660553744086549</v>
      </c>
      <c r="F37" s="37"/>
      <c r="G37" s="37"/>
    </row>
    <row r="38" spans="1:7" ht="74.25" customHeight="1">
      <c r="A38" s="11" t="s">
        <v>42</v>
      </c>
      <c r="B38" s="8"/>
      <c r="C38" s="5">
        <v>9546.9</v>
      </c>
      <c r="D38" s="65" t="s">
        <v>61</v>
      </c>
      <c r="E38" s="5">
        <f t="shared" si="3"/>
        <v>21.847929694455797</v>
      </c>
      <c r="F38" s="37"/>
      <c r="G38" s="37"/>
    </row>
    <row r="39" spans="1:7" ht="74.25" customHeight="1">
      <c r="A39" s="12" t="s">
        <v>34</v>
      </c>
      <c r="B39" s="8"/>
      <c r="C39" s="5">
        <v>403.9</v>
      </c>
      <c r="D39" s="5">
        <v>403.9</v>
      </c>
      <c r="E39" s="5">
        <f t="shared" si="3"/>
        <v>100</v>
      </c>
      <c r="F39" s="37"/>
      <c r="G39" s="37"/>
    </row>
    <row r="40" spans="1:7" ht="56.25" customHeight="1">
      <c r="A40" s="7" t="s">
        <v>42</v>
      </c>
      <c r="B40" s="8"/>
      <c r="C40" s="5">
        <v>403.9</v>
      </c>
      <c r="D40" s="5">
        <v>403.9</v>
      </c>
      <c r="E40" s="5">
        <f t="shared" si="3"/>
        <v>100</v>
      </c>
      <c r="F40" s="37"/>
      <c r="G40" s="37"/>
    </row>
    <row r="41" spans="1:7" ht="100.5" customHeight="1">
      <c r="A41" s="11" t="s">
        <v>38</v>
      </c>
      <c r="B41" s="8" t="s">
        <v>33</v>
      </c>
      <c r="C41" s="26">
        <v>10335</v>
      </c>
      <c r="D41" s="65" t="s">
        <v>59</v>
      </c>
      <c r="E41" s="5">
        <f t="shared" si="3"/>
        <v>97.635220125786176</v>
      </c>
      <c r="F41" s="37"/>
      <c r="G41" s="37"/>
    </row>
    <row r="42" spans="1:7" ht="56.25" hidden="1">
      <c r="A42" s="7" t="s">
        <v>32</v>
      </c>
      <c r="B42" s="8" t="s">
        <v>33</v>
      </c>
      <c r="C42" s="26">
        <v>0</v>
      </c>
      <c r="D42" s="60">
        <v>2149.9</v>
      </c>
      <c r="E42" s="26" t="e">
        <f t="shared" si="3"/>
        <v>#DIV/0!</v>
      </c>
      <c r="F42" s="37"/>
    </row>
    <row r="43" spans="1:7" ht="23.25" customHeight="1">
      <c r="A43" s="6" t="s">
        <v>2</v>
      </c>
      <c r="B43" s="8" t="s">
        <v>28</v>
      </c>
      <c r="C43" s="5">
        <v>150</v>
      </c>
      <c r="D43" s="60">
        <v>150</v>
      </c>
      <c r="E43" s="5">
        <f t="shared" ref="E43:E44" si="4">+D43/C43*100</f>
        <v>100</v>
      </c>
    </row>
    <row r="44" spans="1:7" ht="36.75" hidden="1" customHeight="1">
      <c r="A44" s="10" t="s">
        <v>29</v>
      </c>
      <c r="B44" s="8" t="s">
        <v>36</v>
      </c>
      <c r="C44" s="5"/>
      <c r="D44" s="5">
        <v>0</v>
      </c>
      <c r="E44" s="5" t="e">
        <f t="shared" si="4"/>
        <v>#DIV/0!</v>
      </c>
    </row>
    <row r="45" spans="1:7" ht="18.75" customHeight="1">
      <c r="A45" s="50"/>
      <c r="B45" s="51"/>
      <c r="C45" s="51"/>
      <c r="D45" s="51"/>
      <c r="E45" s="52"/>
    </row>
    <row r="46" spans="1:7">
      <c r="A46" s="13" t="s">
        <v>8</v>
      </c>
      <c r="B46" s="13"/>
      <c r="C46" s="3">
        <f>+C26</f>
        <v>142428.9</v>
      </c>
      <c r="D46" s="3">
        <f>+D26</f>
        <v>115767.6</v>
      </c>
      <c r="E46" s="15">
        <f>+D46/C46*100</f>
        <v>81.280975981700351</v>
      </c>
    </row>
    <row r="47" spans="1:7" ht="409.6" hidden="1" customHeight="1">
      <c r="A47" s="29" t="s">
        <v>0</v>
      </c>
      <c r="B47" s="29"/>
      <c r="C47" s="29"/>
      <c r="D47" s="29"/>
      <c r="E47" s="38" t="s">
        <v>0</v>
      </c>
    </row>
    <row r="48" spans="1:7" ht="16.5" customHeight="1">
      <c r="A48" s="29"/>
      <c r="B48" s="29"/>
      <c r="C48" s="29"/>
      <c r="D48" s="29"/>
      <c r="E48" s="31"/>
    </row>
    <row r="50" spans="4:4">
      <c r="D50" s="39"/>
    </row>
  </sheetData>
  <mergeCells count="6">
    <mergeCell ref="A45:E45"/>
    <mergeCell ref="A5:E5"/>
    <mergeCell ref="A4:E4"/>
    <mergeCell ref="A13:E13"/>
    <mergeCell ref="A24:E24"/>
    <mergeCell ref="A10:E10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2024-03-29T04:52:35Z</cp:lastPrinted>
  <dcterms:created xsi:type="dcterms:W3CDTF">2013-10-11T13:28:32Z</dcterms:created>
  <dcterms:modified xsi:type="dcterms:W3CDTF">2024-03-29T04:52:41Z</dcterms:modified>
</cp:coreProperties>
</file>